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24" yWindow="-24" windowWidth="23136" windowHeight="13056"/>
  </bookViews>
  <sheets>
    <sheet name="Results" sheetId="1" r:id="rId1"/>
  </sheets>
  <calcPr calcId="14562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80" i="1" l="1"/>
  <c r="E79" i="1"/>
  <c r="E78" i="1"/>
  <c r="E77" i="1"/>
  <c r="F73" i="1"/>
  <c r="F69" i="1"/>
  <c r="F72" i="1"/>
  <c r="F71" i="1"/>
  <c r="F70" i="1"/>
  <c r="F68" i="1"/>
  <c r="F67" i="1"/>
  <c r="G45" i="1"/>
  <c r="K45" i="1"/>
  <c r="G44" i="1"/>
  <c r="K44" i="1"/>
  <c r="G43" i="1"/>
  <c r="K43" i="1"/>
  <c r="G42" i="1"/>
  <c r="K42" i="1"/>
  <c r="G41" i="1"/>
  <c r="K41" i="1"/>
  <c r="G40" i="1"/>
  <c r="K40" i="1"/>
  <c r="G39" i="1"/>
  <c r="K39" i="1"/>
  <c r="G38" i="1"/>
  <c r="J38" i="1"/>
  <c r="K38" i="1"/>
  <c r="G37" i="1"/>
  <c r="J37" i="1"/>
  <c r="K37" i="1"/>
  <c r="G36" i="1"/>
  <c r="K36" i="1"/>
  <c r="G35" i="1"/>
  <c r="J35" i="1"/>
  <c r="K35" i="1"/>
  <c r="G34" i="1"/>
  <c r="J34" i="1"/>
  <c r="K34" i="1"/>
  <c r="G33" i="1"/>
  <c r="K33" i="1"/>
  <c r="G32" i="1"/>
  <c r="J32" i="1"/>
  <c r="K32" i="1"/>
  <c r="G31" i="1"/>
  <c r="K31" i="1"/>
  <c r="G30" i="1"/>
  <c r="J30" i="1"/>
  <c r="K30" i="1"/>
  <c r="G29" i="1"/>
  <c r="J29" i="1"/>
  <c r="K29" i="1"/>
  <c r="G28" i="1"/>
  <c r="J28" i="1"/>
  <c r="K28" i="1"/>
  <c r="G27" i="1"/>
  <c r="J27" i="1"/>
  <c r="K27" i="1"/>
  <c r="G26" i="1"/>
  <c r="J26" i="1"/>
  <c r="K26" i="1"/>
  <c r="G25" i="1"/>
  <c r="J25" i="1"/>
  <c r="K25" i="1"/>
  <c r="G24" i="1"/>
  <c r="J24" i="1"/>
  <c r="K24" i="1"/>
  <c r="G23" i="1"/>
  <c r="J23" i="1"/>
  <c r="K23" i="1"/>
  <c r="G22" i="1"/>
  <c r="J22" i="1"/>
  <c r="K22" i="1"/>
  <c r="G21" i="1"/>
  <c r="J21" i="1"/>
  <c r="K21" i="1"/>
  <c r="G20" i="1"/>
  <c r="J20" i="1"/>
  <c r="K20" i="1"/>
  <c r="G19" i="1"/>
  <c r="J19" i="1"/>
  <c r="K19" i="1"/>
  <c r="G18" i="1"/>
  <c r="J18" i="1"/>
  <c r="K18" i="1"/>
  <c r="G17" i="1"/>
  <c r="J17" i="1"/>
  <c r="K17" i="1"/>
  <c r="G16" i="1"/>
  <c r="J16" i="1"/>
  <c r="K16" i="1"/>
  <c r="G15" i="1"/>
  <c r="J15" i="1"/>
  <c r="K15" i="1"/>
  <c r="G14" i="1"/>
  <c r="J14" i="1"/>
  <c r="K14" i="1"/>
  <c r="G13" i="1"/>
  <c r="J13" i="1"/>
  <c r="K13" i="1"/>
  <c r="G12" i="1"/>
  <c r="J12" i="1"/>
  <c r="K12" i="1"/>
  <c r="G11" i="1"/>
  <c r="J11" i="1"/>
  <c r="K11" i="1"/>
</calcChain>
</file>

<file path=xl/sharedStrings.xml><?xml version="1.0" encoding="utf-8"?>
<sst xmlns="http://schemas.openxmlformats.org/spreadsheetml/2006/main" count="227" uniqueCount="138">
  <si>
    <t>Downriver Results  - Sprint</t>
  </si>
  <si>
    <t>%</t>
  </si>
  <si>
    <t>K1M</t>
  </si>
  <si>
    <t>Doug</t>
  </si>
  <si>
    <t>Ritchie</t>
  </si>
  <si>
    <t>C1M</t>
  </si>
  <si>
    <t>K1W</t>
  </si>
  <si>
    <t>Time</t>
  </si>
  <si>
    <t>% diff</t>
  </si>
  <si>
    <t>Downriver Overall Winners</t>
  </si>
  <si>
    <t xml:space="preserve">C-1 </t>
  </si>
  <si>
    <t>Tom Wier</t>
  </si>
  <si>
    <t xml:space="preserve">K-1  </t>
  </si>
  <si>
    <t>Doug Ritchie</t>
  </si>
  <si>
    <t xml:space="preserve">K1W </t>
  </si>
  <si>
    <t>March 16-17, 2012</t>
    <phoneticPr fontId="2" type="noConversion"/>
  </si>
  <si>
    <t>1150 cfs</t>
    <phoneticPr fontId="2" type="noConversion"/>
  </si>
  <si>
    <t>Steve</t>
    <phoneticPr fontId="2" type="noConversion"/>
  </si>
  <si>
    <t>K1M</t>
    <phoneticPr fontId="2" type="noConversion"/>
  </si>
  <si>
    <t>Rufus</t>
    <phoneticPr fontId="2" type="noConversion"/>
  </si>
  <si>
    <t>Knapp</t>
    <phoneticPr fontId="2" type="noConversion"/>
  </si>
  <si>
    <t>Marin Millar</t>
    <phoneticPr fontId="2" type="noConversion"/>
  </si>
  <si>
    <t>Andrews</t>
    <phoneticPr fontId="2" type="noConversion"/>
  </si>
  <si>
    <t>K1 Rec M</t>
    <phoneticPr fontId="2" type="noConversion"/>
  </si>
  <si>
    <t>John</t>
    <phoneticPr fontId="2" type="noConversion"/>
  </si>
  <si>
    <t>Lechmanik</t>
    <phoneticPr fontId="2" type="noConversion"/>
  </si>
  <si>
    <t>Andy</t>
    <phoneticPr fontId="2" type="noConversion"/>
  </si>
  <si>
    <t>Graham</t>
    <phoneticPr fontId="2" type="noConversion"/>
  </si>
  <si>
    <t>Doug</t>
    <phoneticPr fontId="2" type="noConversion"/>
  </si>
  <si>
    <t>Knapp</t>
    <phoneticPr fontId="2" type="noConversion"/>
  </si>
  <si>
    <t>no</t>
    <phoneticPr fontId="2" type="noConversion"/>
  </si>
  <si>
    <t>K1 Rec M</t>
    <phoneticPr fontId="2" type="noConversion"/>
  </si>
  <si>
    <t>Chris</t>
    <phoneticPr fontId="2" type="noConversion"/>
  </si>
  <si>
    <t>Knorr</t>
    <phoneticPr fontId="2" type="noConversion"/>
  </si>
  <si>
    <t>K1 Cadet</t>
    <phoneticPr fontId="2" type="noConversion"/>
  </si>
  <si>
    <t>Denhollander</t>
    <phoneticPr fontId="2" type="noConversion"/>
  </si>
  <si>
    <t>Roehner/Baker</t>
    <phoneticPr fontId="2" type="noConversion"/>
  </si>
  <si>
    <t>2013 Cedar River Downriver Results</t>
    <phoneticPr fontId="2" type="noConversion"/>
  </si>
  <si>
    <t>Finley</t>
    <phoneticPr fontId="2" type="noConversion"/>
  </si>
  <si>
    <t>yes</t>
    <phoneticPr fontId="2" type="noConversion"/>
  </si>
  <si>
    <t>Avery</t>
    <phoneticPr fontId="2" type="noConversion"/>
  </si>
  <si>
    <t>yes</t>
    <phoneticPr fontId="2" type="noConversion"/>
  </si>
  <si>
    <t>Austin</t>
    <phoneticPr fontId="2" type="noConversion"/>
  </si>
  <si>
    <t>K1 Rec W</t>
    <phoneticPr fontId="2" type="noConversion"/>
  </si>
  <si>
    <t>Allyson</t>
    <phoneticPr fontId="2" type="noConversion"/>
  </si>
  <si>
    <t>Moore</t>
    <phoneticPr fontId="2" type="noConversion"/>
  </si>
  <si>
    <t>Capstick</t>
    <phoneticPr fontId="2" type="noConversion"/>
  </si>
  <si>
    <t>Atkins</t>
    <phoneticPr fontId="2" type="noConversion"/>
  </si>
  <si>
    <t>Wilkins</t>
    <phoneticPr fontId="2" type="noConversion"/>
  </si>
  <si>
    <t>K1 Race Jr</t>
    <phoneticPr fontId="2" type="noConversion"/>
  </si>
  <si>
    <t>Esther</t>
    <phoneticPr fontId="2" type="noConversion"/>
  </si>
  <si>
    <t>K1 Race W</t>
    <phoneticPr fontId="2" type="noConversion"/>
  </si>
  <si>
    <t>Jazmyne</t>
    <phoneticPr fontId="2" type="noConversion"/>
  </si>
  <si>
    <t>Will</t>
    <phoneticPr fontId="2" type="noConversion"/>
  </si>
  <si>
    <t>Day</t>
    <phoneticPr fontId="2" type="noConversion"/>
  </si>
  <si>
    <t>Mary</t>
    <phoneticPr fontId="2" type="noConversion"/>
  </si>
  <si>
    <t>Keppler</t>
    <phoneticPr fontId="2" type="noConversion"/>
  </si>
  <si>
    <t>K1 Rec M</t>
    <phoneticPr fontId="2" type="noConversion"/>
  </si>
  <si>
    <t>Marc</t>
    <phoneticPr fontId="2" type="noConversion"/>
  </si>
  <si>
    <t>Leonard</t>
    <phoneticPr fontId="2" type="noConversion"/>
  </si>
  <si>
    <t>Bob</t>
    <phoneticPr fontId="2" type="noConversion"/>
  </si>
  <si>
    <t>Duffner</t>
    <phoneticPr fontId="2" type="noConversion"/>
  </si>
  <si>
    <t>OC1</t>
    <phoneticPr fontId="2" type="noConversion"/>
  </si>
  <si>
    <t>Marc</t>
    <phoneticPr fontId="2" type="noConversion"/>
  </si>
  <si>
    <t>Leonard</t>
    <phoneticPr fontId="2" type="noConversion"/>
  </si>
  <si>
    <t>Austin &amp; Jon</t>
    <phoneticPr fontId="2" type="noConversion"/>
  </si>
  <si>
    <t>K2</t>
    <phoneticPr fontId="2" type="noConversion"/>
  </si>
  <si>
    <t>Avery &amp; Jon</t>
    <phoneticPr fontId="2" type="noConversion"/>
  </si>
  <si>
    <t>Lisa &amp; Rufus</t>
    <phoneticPr fontId="2" type="noConversion"/>
  </si>
  <si>
    <t>Angela &amp; Andy</t>
    <phoneticPr fontId="2" type="noConversion"/>
  </si>
  <si>
    <t>Esther &amp; Steve</t>
    <phoneticPr fontId="2" type="noConversion"/>
  </si>
  <si>
    <t>Rich/Mike</t>
    <phoneticPr fontId="2" type="noConversion"/>
  </si>
  <si>
    <t>Downriver Results  - Classic</t>
    <phoneticPr fontId="2" type="noConversion"/>
  </si>
  <si>
    <t>Lisa</t>
    <phoneticPr fontId="2" type="noConversion"/>
  </si>
  <si>
    <t>Race Name </t>
  </si>
  <si>
    <t>WKC Cedar River Race</t>
  </si>
  <si>
    <t>              NW Whitewater Cup Race #1</t>
  </si>
  <si>
    <t xml:space="preserve">Date          </t>
  </si>
  <si>
    <t>River</t>
  </si>
  <si>
    <t>Cedar</t>
  </si>
  <si>
    <t xml:space="preserve">Location      </t>
  </si>
  <si>
    <t>Landsburg, WA</t>
  </si>
  <si>
    <t>Flow</t>
  </si>
  <si>
    <t>Slalom Results</t>
  </si>
  <si>
    <t>Class</t>
  </si>
  <si>
    <t>Name</t>
  </si>
  <si>
    <t>Last Name</t>
  </si>
  <si>
    <t>Canadian?</t>
  </si>
  <si>
    <t>Time1</t>
  </si>
  <si>
    <t>Penalties1</t>
  </si>
  <si>
    <t>Total1</t>
  </si>
  <si>
    <t>Time2</t>
  </si>
  <si>
    <t>Penalties2</t>
  </si>
  <si>
    <t>Total2</t>
  </si>
  <si>
    <t>BestTime</t>
  </si>
  <si>
    <t>Place</t>
  </si>
  <si>
    <t>Wier</t>
  </si>
  <si>
    <t>Tom</t>
  </si>
  <si>
    <t>Fletcher</t>
  </si>
  <si>
    <t>Sam</t>
  </si>
  <si>
    <t>K1 Race</t>
  </si>
  <si>
    <t>Jon</t>
  </si>
  <si>
    <t>Allen</t>
  </si>
  <si>
    <t>yes</t>
  </si>
  <si>
    <t>Joel</t>
  </si>
  <si>
    <t>Martin</t>
  </si>
  <si>
    <t>no</t>
  </si>
  <si>
    <t>Ken</t>
  </si>
  <si>
    <t>Daugherty</t>
  </si>
  <si>
    <t>Eli</t>
  </si>
  <si>
    <t>Nicholson</t>
  </si>
  <si>
    <t>K1 Race M</t>
  </si>
  <si>
    <t>David</t>
  </si>
  <si>
    <t>Zimmerman</t>
  </si>
  <si>
    <t>Rufus</t>
  </si>
  <si>
    <t>Knapp</t>
  </si>
  <si>
    <t>Victor</t>
  </si>
  <si>
    <t>Kress</t>
  </si>
  <si>
    <t>K1W Race</t>
  </si>
  <si>
    <t>Marin</t>
  </si>
  <si>
    <t>Millar</t>
  </si>
  <si>
    <t>Lisa</t>
  </si>
  <si>
    <t>Day</t>
  </si>
  <si>
    <t xml:space="preserve">Dawn </t>
  </si>
  <si>
    <t>Meekhof</t>
  </si>
  <si>
    <t>Jennie</t>
  </si>
  <si>
    <t>Goldberg</t>
  </si>
  <si>
    <t>K2</t>
  </si>
  <si>
    <t>Zimberg</t>
  </si>
  <si>
    <t>Finley &amp; Jon</t>
  </si>
  <si>
    <t>1130 cfs</t>
  </si>
  <si>
    <t>Team Slalom Races</t>
  </si>
  <si>
    <t>Team Awesome</t>
  </si>
  <si>
    <t>Team Awesomer</t>
  </si>
  <si>
    <t>Team Awesomest</t>
  </si>
  <si>
    <t>Will</t>
  </si>
  <si>
    <t>Jazmyne</t>
  </si>
  <si>
    <t>Dave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</si>
</sst>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d\,\ yyyy"/>
  </numFmts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left"/>
    </xf>
    <xf numFmtId="46" fontId="0" fillId="0" borderId="0" xfId="0" applyNumberFormat="1"/>
    <xf numFmtId="10" fontId="0" fillId="0" borderId="0" xfId="0" applyNumberFormat="1"/>
    <xf numFmtId="0" fontId="0" fillId="5" borderId="0" xfId="0" applyFill="1" applyAlignment="1">
      <alignment horizontal="center"/>
    </xf>
    <xf numFmtId="4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1:M87"/>
  <sheetViews>
    <sheetView tabSelected="1" topLeftCell="A31" workbookViewId="0">
      <selection activeCell="D55" sqref="D55"/>
    </sheetView>
  </sheetViews>
  <sheetFormatPr defaultColWidth="9.109375" defaultRowHeight="14.4" x14ac:dyDescent="0.3"/>
  <cols>
    <col min="1" max="1" width="30.44140625" style="4" bestFit="1" customWidth="1"/>
    <col min="2" max="2" width="13.6640625" style="4" customWidth="1"/>
    <col min="3" max="3" width="12.44140625" style="4" customWidth="1"/>
    <col min="4" max="4" width="9.77734375" style="4" customWidth="1"/>
    <col min="5" max="5" width="9.109375" style="4"/>
    <col min="6" max="6" width="10.44140625" style="4" customWidth="1"/>
    <col min="7" max="16384" width="9.109375" style="4"/>
  </cols>
  <sheetData>
    <row r="1" spans="1:12" s="3" customFormat="1" ht="23.4" x14ac:dyDescent="0.45">
      <c r="A1" s="1" t="s">
        <v>74</v>
      </c>
      <c r="B1" s="2"/>
      <c r="C1" s="1" t="s">
        <v>75</v>
      </c>
    </row>
    <row r="2" spans="1:12" x14ac:dyDescent="0.3">
      <c r="B2" t="s">
        <v>76</v>
      </c>
    </row>
    <row r="3" spans="1:12" x14ac:dyDescent="0.3">
      <c r="A3" t="s">
        <v>77</v>
      </c>
      <c r="B3" s="5" t="s">
        <v>15</v>
      </c>
    </row>
    <row r="4" spans="1:12" x14ac:dyDescent="0.3">
      <c r="A4" s="5" t="s">
        <v>78</v>
      </c>
      <c r="B4" s="5" t="s">
        <v>79</v>
      </c>
    </row>
    <row r="5" spans="1:12" x14ac:dyDescent="0.3">
      <c r="A5" t="s">
        <v>80</v>
      </c>
      <c r="B5" s="4" t="s">
        <v>81</v>
      </c>
      <c r="E5"/>
    </row>
    <row r="6" spans="1:12" x14ac:dyDescent="0.3">
      <c r="A6" s="5" t="s">
        <v>82</v>
      </c>
      <c r="B6" s="4" t="s">
        <v>16</v>
      </c>
      <c r="E6"/>
    </row>
    <row r="8" spans="1:12" s="7" customFormat="1" x14ac:dyDescent="0.3">
      <c r="A8" s="6" t="s">
        <v>83</v>
      </c>
    </row>
    <row r="9" spans="1:12" s="7" customFormat="1" x14ac:dyDescent="0.3">
      <c r="A9" s="11">
        <v>41350</v>
      </c>
    </row>
    <row r="10" spans="1:12" s="8" customFormat="1" x14ac:dyDescent="0.3">
      <c r="A10" s="8" t="s">
        <v>84</v>
      </c>
      <c r="B10" s="8" t="s">
        <v>85</v>
      </c>
      <c r="C10" s="8" t="s">
        <v>86</v>
      </c>
      <c r="D10" s="8" t="s">
        <v>87</v>
      </c>
      <c r="E10" s="8" t="s">
        <v>88</v>
      </c>
      <c r="F10" s="8" t="s">
        <v>89</v>
      </c>
      <c r="G10" s="8" t="s">
        <v>90</v>
      </c>
      <c r="H10" s="8" t="s">
        <v>91</v>
      </c>
      <c r="I10" s="8" t="s">
        <v>92</v>
      </c>
      <c r="J10" s="8" t="s">
        <v>93</v>
      </c>
      <c r="K10" s="8" t="s">
        <v>94</v>
      </c>
      <c r="L10" s="8" t="s">
        <v>95</v>
      </c>
    </row>
    <row r="11" spans="1:12" x14ac:dyDescent="0.3">
      <c r="A11" s="4" t="s">
        <v>34</v>
      </c>
      <c r="B11" s="4" t="s">
        <v>38</v>
      </c>
      <c r="C11" s="4" t="s">
        <v>46</v>
      </c>
      <c r="D11" s="4" t="s">
        <v>39</v>
      </c>
      <c r="E11" s="4">
        <v>188.84</v>
      </c>
      <c r="F11" s="4">
        <v>256</v>
      </c>
      <c r="G11" s="4">
        <f t="shared" ref="G11:G45" si="0">E11+F11</f>
        <v>444.84000000000003</v>
      </c>
      <c r="H11" s="4">
        <v>227.31</v>
      </c>
      <c r="I11" s="4">
        <v>158</v>
      </c>
      <c r="J11" s="4">
        <f t="shared" ref="J11:J30" si="1">H11+I11</f>
        <v>385.31</v>
      </c>
      <c r="K11" s="4">
        <f t="shared" ref="K11:K30" si="2">IF(G11&lt;J11,G11,J11)</f>
        <v>385.31</v>
      </c>
    </row>
    <row r="12" spans="1:12" x14ac:dyDescent="0.3">
      <c r="A12" s="4" t="s">
        <v>34</v>
      </c>
      <c r="B12" s="4" t="s">
        <v>40</v>
      </c>
      <c r="C12" s="4" t="s">
        <v>48</v>
      </c>
      <c r="D12" s="4" t="s">
        <v>41</v>
      </c>
      <c r="E12" s="4">
        <v>206.8</v>
      </c>
      <c r="F12" s="4">
        <v>450</v>
      </c>
      <c r="G12" s="4">
        <f t="shared" si="0"/>
        <v>656.8</v>
      </c>
      <c r="H12" s="4">
        <v>187.86</v>
      </c>
      <c r="I12" s="4">
        <v>206</v>
      </c>
      <c r="J12" s="4">
        <f t="shared" si="1"/>
        <v>393.86</v>
      </c>
      <c r="K12" s="4">
        <f t="shared" si="2"/>
        <v>393.86</v>
      </c>
    </row>
    <row r="13" spans="1:12" x14ac:dyDescent="0.3">
      <c r="A13" s="4" t="s">
        <v>34</v>
      </c>
      <c r="B13" s="4" t="s">
        <v>42</v>
      </c>
      <c r="C13" s="4" t="s">
        <v>47</v>
      </c>
      <c r="D13" s="4" t="s">
        <v>41</v>
      </c>
      <c r="E13" s="4">
        <v>247.89</v>
      </c>
      <c r="F13" s="4">
        <v>202</v>
      </c>
      <c r="G13" s="4">
        <f t="shared" si="0"/>
        <v>449.89</v>
      </c>
      <c r="H13" s="4">
        <v>219.56</v>
      </c>
      <c r="I13" s="4">
        <v>252</v>
      </c>
      <c r="J13" s="4">
        <f t="shared" si="1"/>
        <v>471.56</v>
      </c>
      <c r="K13" s="4">
        <f t="shared" si="2"/>
        <v>449.89</v>
      </c>
    </row>
    <row r="14" spans="1:12" x14ac:dyDescent="0.3">
      <c r="A14" s="4" t="s">
        <v>100</v>
      </c>
      <c r="B14" s="4" t="s">
        <v>101</v>
      </c>
      <c r="C14" s="4" t="s">
        <v>102</v>
      </c>
      <c r="D14" s="4" t="s">
        <v>103</v>
      </c>
      <c r="E14" s="4">
        <v>110.75</v>
      </c>
      <c r="F14" s="4">
        <v>2</v>
      </c>
      <c r="G14" s="4">
        <f t="shared" si="0"/>
        <v>112.75</v>
      </c>
      <c r="H14" s="4">
        <v>110.52</v>
      </c>
      <c r="I14" s="4">
        <v>0</v>
      </c>
      <c r="J14" s="4">
        <f t="shared" si="1"/>
        <v>110.52</v>
      </c>
      <c r="K14" s="4">
        <f t="shared" si="2"/>
        <v>110.52</v>
      </c>
    </row>
    <row r="15" spans="1:12" x14ac:dyDescent="0.3">
      <c r="A15" s="4" t="s">
        <v>100</v>
      </c>
      <c r="B15" s="4" t="s">
        <v>104</v>
      </c>
      <c r="C15" s="4" t="s">
        <v>105</v>
      </c>
      <c r="D15" s="4" t="s">
        <v>106</v>
      </c>
      <c r="E15" s="4">
        <v>117.46</v>
      </c>
      <c r="F15" s="4">
        <v>2</v>
      </c>
      <c r="G15" s="4">
        <f t="shared" si="0"/>
        <v>119.46</v>
      </c>
      <c r="H15" s="4">
        <v>114.93</v>
      </c>
      <c r="I15" s="4">
        <v>4</v>
      </c>
      <c r="J15" s="4">
        <f t="shared" si="1"/>
        <v>118.93</v>
      </c>
      <c r="K15" s="4">
        <f t="shared" si="2"/>
        <v>118.93</v>
      </c>
    </row>
    <row r="16" spans="1:12" x14ac:dyDescent="0.3">
      <c r="A16" s="4" t="s">
        <v>100</v>
      </c>
      <c r="B16" s="4" t="s">
        <v>107</v>
      </c>
      <c r="C16" s="4" t="s">
        <v>108</v>
      </c>
      <c r="D16" s="4" t="s">
        <v>106</v>
      </c>
      <c r="E16" s="4">
        <v>124.12</v>
      </c>
      <c r="F16" s="4">
        <v>0</v>
      </c>
      <c r="G16" s="4">
        <f t="shared" si="0"/>
        <v>124.12</v>
      </c>
      <c r="H16" s="4">
        <v>127.62</v>
      </c>
      <c r="I16" s="4">
        <v>4</v>
      </c>
      <c r="J16" s="4">
        <f t="shared" si="1"/>
        <v>131.62</v>
      </c>
      <c r="K16" s="4">
        <f t="shared" si="2"/>
        <v>124.12</v>
      </c>
    </row>
    <row r="17" spans="1:13" x14ac:dyDescent="0.3">
      <c r="A17" s="4" t="s">
        <v>100</v>
      </c>
      <c r="B17" s="4" t="s">
        <v>109</v>
      </c>
      <c r="C17" s="4" t="s">
        <v>110</v>
      </c>
      <c r="D17" s="4" t="s">
        <v>106</v>
      </c>
      <c r="E17" s="4">
        <v>164.84</v>
      </c>
      <c r="F17" s="4">
        <v>0</v>
      </c>
      <c r="G17" s="4">
        <f t="shared" si="0"/>
        <v>164.84</v>
      </c>
      <c r="H17" s="4">
        <v>167.71</v>
      </c>
      <c r="I17" s="4">
        <v>0</v>
      </c>
      <c r="J17" s="4">
        <f t="shared" si="1"/>
        <v>167.71</v>
      </c>
      <c r="K17" s="4">
        <f t="shared" si="2"/>
        <v>164.84</v>
      </c>
      <c r="M17" s="5"/>
    </row>
    <row r="18" spans="1:13" x14ac:dyDescent="0.3">
      <c r="A18" s="4" t="s">
        <v>49</v>
      </c>
      <c r="B18" s="4" t="s">
        <v>98</v>
      </c>
      <c r="C18" s="4" t="s">
        <v>99</v>
      </c>
      <c r="D18" s="4" t="s">
        <v>106</v>
      </c>
      <c r="E18" s="4">
        <v>129.86000000000001</v>
      </c>
      <c r="F18" s="4">
        <v>4</v>
      </c>
      <c r="G18" s="4">
        <f t="shared" si="0"/>
        <v>133.86000000000001</v>
      </c>
      <c r="H18" s="4">
        <v>129.52000000000001</v>
      </c>
      <c r="I18" s="4">
        <v>0</v>
      </c>
      <c r="J18" s="4">
        <f t="shared" si="1"/>
        <v>129.52000000000001</v>
      </c>
      <c r="K18" s="4">
        <f t="shared" si="2"/>
        <v>129.52000000000001</v>
      </c>
    </row>
    <row r="19" spans="1:13" x14ac:dyDescent="0.3">
      <c r="A19" s="4" t="s">
        <v>111</v>
      </c>
      <c r="B19" s="4" t="s">
        <v>112</v>
      </c>
      <c r="C19" s="4" t="s">
        <v>113</v>
      </c>
      <c r="D19" s="4" t="s">
        <v>106</v>
      </c>
      <c r="E19" s="4">
        <v>136.19999999999999</v>
      </c>
      <c r="F19" s="4">
        <v>0</v>
      </c>
      <c r="G19" s="4">
        <f t="shared" si="0"/>
        <v>136.19999999999999</v>
      </c>
      <c r="H19" s="4">
        <v>126.31</v>
      </c>
      <c r="I19" s="4">
        <v>0</v>
      </c>
      <c r="J19" s="4">
        <f t="shared" si="1"/>
        <v>126.31</v>
      </c>
      <c r="K19" s="4">
        <f t="shared" si="2"/>
        <v>126.31</v>
      </c>
    </row>
    <row r="20" spans="1:13" x14ac:dyDescent="0.3">
      <c r="A20" s="4" t="s">
        <v>111</v>
      </c>
      <c r="B20" s="4" t="s">
        <v>114</v>
      </c>
      <c r="C20" s="4" t="s">
        <v>115</v>
      </c>
      <c r="D20" s="4" t="s">
        <v>106</v>
      </c>
      <c r="E20" s="4">
        <v>134.63999999999999</v>
      </c>
      <c r="F20" s="4">
        <v>6</v>
      </c>
      <c r="G20" s="4">
        <f t="shared" si="0"/>
        <v>140.63999999999999</v>
      </c>
      <c r="H20" s="4">
        <v>129.16999999999999</v>
      </c>
      <c r="I20" s="4">
        <v>0</v>
      </c>
      <c r="J20" s="4">
        <f t="shared" si="1"/>
        <v>129.16999999999999</v>
      </c>
      <c r="K20" s="4">
        <f t="shared" si="2"/>
        <v>129.16999999999999</v>
      </c>
    </row>
    <row r="21" spans="1:13" x14ac:dyDescent="0.3">
      <c r="A21" s="4" t="s">
        <v>111</v>
      </c>
      <c r="B21" s="4" t="s">
        <v>53</v>
      </c>
      <c r="C21" s="4" t="s">
        <v>54</v>
      </c>
      <c r="D21" s="4" t="s">
        <v>30</v>
      </c>
      <c r="E21" s="4">
        <v>153.43</v>
      </c>
      <c r="F21" s="4">
        <v>0</v>
      </c>
      <c r="G21" s="4">
        <f t="shared" si="0"/>
        <v>153.43</v>
      </c>
      <c r="H21" s="4">
        <v>143.06</v>
      </c>
      <c r="I21" s="4">
        <v>4</v>
      </c>
      <c r="J21" s="4">
        <f t="shared" si="1"/>
        <v>147.06</v>
      </c>
      <c r="K21" s="4">
        <f t="shared" si="2"/>
        <v>147.06</v>
      </c>
    </row>
    <row r="22" spans="1:13" x14ac:dyDescent="0.3">
      <c r="A22" s="4" t="s">
        <v>111</v>
      </c>
      <c r="B22" s="4" t="s">
        <v>58</v>
      </c>
      <c r="C22" s="4" t="s">
        <v>59</v>
      </c>
      <c r="D22" s="4" t="s">
        <v>106</v>
      </c>
      <c r="E22" s="4">
        <v>158.75</v>
      </c>
      <c r="F22" s="4">
        <v>4</v>
      </c>
      <c r="G22" s="4">
        <f t="shared" si="0"/>
        <v>162.75</v>
      </c>
      <c r="H22" s="4">
        <v>153.55000000000001</v>
      </c>
      <c r="I22" s="4">
        <v>104</v>
      </c>
      <c r="J22" s="4">
        <f t="shared" si="1"/>
        <v>257.55</v>
      </c>
      <c r="K22" s="4">
        <f t="shared" si="2"/>
        <v>162.75</v>
      </c>
    </row>
    <row r="23" spans="1:13" x14ac:dyDescent="0.3">
      <c r="A23" s="4" t="s">
        <v>111</v>
      </c>
      <c r="B23" s="4" t="s">
        <v>116</v>
      </c>
      <c r="C23" s="4" t="s">
        <v>117</v>
      </c>
      <c r="D23" s="4" t="s">
        <v>106</v>
      </c>
      <c r="E23" s="4">
        <v>166.06</v>
      </c>
      <c r="F23" s="4">
        <v>8</v>
      </c>
      <c r="G23" s="4">
        <f t="shared" si="0"/>
        <v>174.06</v>
      </c>
      <c r="H23" s="4">
        <v>165.23</v>
      </c>
      <c r="I23" s="4">
        <v>2</v>
      </c>
      <c r="J23" s="4">
        <f t="shared" si="1"/>
        <v>167.23</v>
      </c>
      <c r="K23" s="4">
        <f t="shared" si="2"/>
        <v>167.23</v>
      </c>
    </row>
    <row r="24" spans="1:13" x14ac:dyDescent="0.3">
      <c r="A24" s="4" t="s">
        <v>111</v>
      </c>
      <c r="B24" s="4" t="s">
        <v>60</v>
      </c>
      <c r="C24" s="4" t="s">
        <v>61</v>
      </c>
      <c r="D24" s="4" t="s">
        <v>30</v>
      </c>
      <c r="E24" s="4">
        <v>171.39</v>
      </c>
      <c r="F24" s="4">
        <v>62</v>
      </c>
      <c r="G24" s="4">
        <f t="shared" si="0"/>
        <v>233.39</v>
      </c>
      <c r="H24" s="4">
        <v>163.55000000000001</v>
      </c>
      <c r="I24" s="4">
        <v>302</v>
      </c>
      <c r="J24" s="4">
        <f t="shared" si="1"/>
        <v>465.55</v>
      </c>
      <c r="K24" s="4">
        <f t="shared" si="2"/>
        <v>233.39</v>
      </c>
    </row>
    <row r="25" spans="1:13" x14ac:dyDescent="0.3">
      <c r="A25" s="4" t="s">
        <v>51</v>
      </c>
      <c r="B25" s="4" t="s">
        <v>52</v>
      </c>
      <c r="C25" s="4" t="s">
        <v>35</v>
      </c>
      <c r="D25" s="4" t="s">
        <v>41</v>
      </c>
      <c r="E25" s="4">
        <v>123.15</v>
      </c>
      <c r="F25" s="4">
        <v>6</v>
      </c>
      <c r="G25" s="4">
        <f t="shared" si="0"/>
        <v>129.15</v>
      </c>
      <c r="H25" s="4">
        <v>125.32</v>
      </c>
      <c r="I25" s="4">
        <v>2</v>
      </c>
      <c r="J25" s="4">
        <f t="shared" si="1"/>
        <v>127.32</v>
      </c>
      <c r="K25" s="4">
        <f t="shared" si="2"/>
        <v>127.32</v>
      </c>
    </row>
    <row r="26" spans="1:13" x14ac:dyDescent="0.3">
      <c r="A26" s="4" t="s">
        <v>57</v>
      </c>
      <c r="B26" s="4" t="s">
        <v>17</v>
      </c>
      <c r="C26" s="4" t="s">
        <v>22</v>
      </c>
      <c r="D26" s="4" t="s">
        <v>106</v>
      </c>
      <c r="E26" s="4">
        <v>169.71</v>
      </c>
      <c r="F26" s="4">
        <v>2</v>
      </c>
      <c r="G26" s="4">
        <f t="shared" si="0"/>
        <v>171.71</v>
      </c>
      <c r="H26" s="4">
        <v>157.91999999999999</v>
      </c>
      <c r="I26" s="4">
        <v>8</v>
      </c>
      <c r="J26" s="4">
        <f t="shared" si="1"/>
        <v>165.92</v>
      </c>
      <c r="K26" s="4">
        <f t="shared" si="2"/>
        <v>165.92</v>
      </c>
    </row>
    <row r="27" spans="1:13" x14ac:dyDescent="0.3">
      <c r="A27" s="4" t="s">
        <v>23</v>
      </c>
      <c r="B27" s="4" t="s">
        <v>24</v>
      </c>
      <c r="C27" s="4" t="s">
        <v>25</v>
      </c>
      <c r="D27" s="4" t="s">
        <v>30</v>
      </c>
      <c r="E27" s="4">
        <v>196</v>
      </c>
      <c r="F27" s="4">
        <v>6</v>
      </c>
      <c r="G27" s="4">
        <f t="shared" si="0"/>
        <v>202</v>
      </c>
      <c r="H27" s="4">
        <v>194.27</v>
      </c>
      <c r="I27" s="4">
        <v>56</v>
      </c>
      <c r="J27" s="4">
        <f t="shared" si="1"/>
        <v>250.27</v>
      </c>
      <c r="K27" s="4">
        <f t="shared" si="2"/>
        <v>202</v>
      </c>
    </row>
    <row r="28" spans="1:13" x14ac:dyDescent="0.3">
      <c r="A28" s="4" t="s">
        <v>23</v>
      </c>
      <c r="B28" s="4" t="s">
        <v>26</v>
      </c>
      <c r="C28" s="4" t="s">
        <v>27</v>
      </c>
      <c r="E28" s="4">
        <v>217.32</v>
      </c>
      <c r="F28" s="4">
        <v>14</v>
      </c>
      <c r="G28" s="4">
        <f t="shared" si="0"/>
        <v>231.32</v>
      </c>
      <c r="H28" s="4">
        <v>204.57</v>
      </c>
      <c r="I28" s="4">
        <v>102</v>
      </c>
      <c r="J28" s="4">
        <f t="shared" si="1"/>
        <v>306.57</v>
      </c>
      <c r="K28" s="4">
        <f t="shared" si="2"/>
        <v>231.32</v>
      </c>
    </row>
    <row r="29" spans="1:13" x14ac:dyDescent="0.3">
      <c r="A29" s="4" t="s">
        <v>23</v>
      </c>
      <c r="B29" s="4" t="s">
        <v>28</v>
      </c>
      <c r="C29" s="4" t="s">
        <v>29</v>
      </c>
      <c r="D29" s="4" t="s">
        <v>30</v>
      </c>
      <c r="E29" s="4">
        <v>163.11000000000001</v>
      </c>
      <c r="F29" s="4">
        <v>102</v>
      </c>
      <c r="G29" s="4">
        <f t="shared" si="0"/>
        <v>265.11</v>
      </c>
      <c r="H29" s="4">
        <v>177.2</v>
      </c>
      <c r="I29" s="4">
        <v>506</v>
      </c>
      <c r="J29" s="4">
        <f t="shared" si="1"/>
        <v>683.2</v>
      </c>
      <c r="K29" s="4">
        <f t="shared" si="2"/>
        <v>265.11</v>
      </c>
    </row>
    <row r="30" spans="1:13" x14ac:dyDescent="0.3">
      <c r="A30" s="4" t="s">
        <v>31</v>
      </c>
      <c r="B30" s="4" t="s">
        <v>32</v>
      </c>
      <c r="C30" s="4" t="s">
        <v>33</v>
      </c>
      <c r="D30" s="4" t="s">
        <v>30</v>
      </c>
      <c r="E30" s="4">
        <v>198.5</v>
      </c>
      <c r="F30" s="4">
        <v>306</v>
      </c>
      <c r="G30" s="4">
        <f t="shared" si="0"/>
        <v>504.5</v>
      </c>
      <c r="H30" s="4">
        <v>214.95</v>
      </c>
      <c r="I30" s="4">
        <v>202</v>
      </c>
      <c r="J30" s="4">
        <f t="shared" si="1"/>
        <v>416.95</v>
      </c>
      <c r="K30" s="4">
        <f t="shared" si="2"/>
        <v>416.95</v>
      </c>
    </row>
    <row r="31" spans="1:13" x14ac:dyDescent="0.3">
      <c r="A31" s="4" t="s">
        <v>43</v>
      </c>
      <c r="B31" s="4" t="s">
        <v>50</v>
      </c>
      <c r="C31" s="4" t="s">
        <v>22</v>
      </c>
      <c r="D31" s="4" t="s">
        <v>30</v>
      </c>
      <c r="E31" s="4">
        <v>278.81</v>
      </c>
      <c r="F31" s="4">
        <v>14</v>
      </c>
      <c r="G31" s="4">
        <f t="shared" si="0"/>
        <v>292.81</v>
      </c>
      <c r="K31" s="4">
        <f>G31</f>
        <v>292.81</v>
      </c>
    </row>
    <row r="32" spans="1:13" x14ac:dyDescent="0.3">
      <c r="A32" s="4" t="s">
        <v>43</v>
      </c>
      <c r="B32" s="4" t="s">
        <v>44</v>
      </c>
      <c r="C32" s="4" t="s">
        <v>45</v>
      </c>
      <c r="D32" s="4" t="s">
        <v>30</v>
      </c>
      <c r="E32" s="4">
        <v>268.81</v>
      </c>
      <c r="F32" s="4">
        <v>154</v>
      </c>
      <c r="G32" s="4">
        <f t="shared" si="0"/>
        <v>422.81</v>
      </c>
      <c r="H32" s="4">
        <v>251</v>
      </c>
      <c r="I32" s="4">
        <v>110</v>
      </c>
      <c r="J32" s="4">
        <f>H32+I32</f>
        <v>361</v>
      </c>
      <c r="K32" s="4">
        <f>IF(G32&lt;J32,G32,J32)</f>
        <v>361</v>
      </c>
    </row>
    <row r="33" spans="1:11" x14ac:dyDescent="0.3">
      <c r="A33" s="4" t="s">
        <v>118</v>
      </c>
      <c r="B33" s="4" t="s">
        <v>119</v>
      </c>
      <c r="C33" s="4" t="s">
        <v>120</v>
      </c>
      <c r="D33" s="4" t="s">
        <v>106</v>
      </c>
      <c r="E33" s="4">
        <v>147.02000000000001</v>
      </c>
      <c r="F33" s="4">
        <v>0</v>
      </c>
      <c r="G33" s="4">
        <f t="shared" si="0"/>
        <v>147.02000000000001</v>
      </c>
      <c r="K33" s="4">
        <f>G33</f>
        <v>147.02000000000001</v>
      </c>
    </row>
    <row r="34" spans="1:11" x14ac:dyDescent="0.3">
      <c r="A34" s="4" t="s">
        <v>118</v>
      </c>
      <c r="B34" s="4" t="s">
        <v>121</v>
      </c>
      <c r="C34" s="4" t="s">
        <v>122</v>
      </c>
      <c r="D34" s="4" t="s">
        <v>106</v>
      </c>
      <c r="E34" s="4">
        <v>154.27000000000001</v>
      </c>
      <c r="F34" s="4">
        <v>6</v>
      </c>
      <c r="G34" s="4">
        <f t="shared" si="0"/>
        <v>160.27000000000001</v>
      </c>
      <c r="H34" s="4">
        <v>177.34</v>
      </c>
      <c r="I34" s="4">
        <v>4</v>
      </c>
      <c r="J34" s="4">
        <f>H34+I34</f>
        <v>181.34</v>
      </c>
      <c r="K34" s="4">
        <f>IF(G34&lt;J34,G34,J34)</f>
        <v>160.27000000000001</v>
      </c>
    </row>
    <row r="35" spans="1:11" x14ac:dyDescent="0.3">
      <c r="A35" s="4" t="s">
        <v>118</v>
      </c>
      <c r="B35" s="4" t="s">
        <v>125</v>
      </c>
      <c r="C35" s="4" t="s">
        <v>126</v>
      </c>
      <c r="D35" s="4" t="s">
        <v>106</v>
      </c>
      <c r="E35" s="4">
        <v>163.92</v>
      </c>
      <c r="F35" s="4">
        <v>2</v>
      </c>
      <c r="G35" s="4">
        <f t="shared" si="0"/>
        <v>165.92</v>
      </c>
      <c r="H35" s="4">
        <v>164.23</v>
      </c>
      <c r="I35" s="4">
        <v>6</v>
      </c>
      <c r="J35" s="4">
        <f>H35+I35</f>
        <v>170.23</v>
      </c>
      <c r="K35" s="4">
        <f>IF(G35&lt;J35,G35,J35)</f>
        <v>165.92</v>
      </c>
    </row>
    <row r="36" spans="1:11" x14ac:dyDescent="0.3">
      <c r="A36" s="4" t="s">
        <v>118</v>
      </c>
      <c r="B36" s="4" t="s">
        <v>123</v>
      </c>
      <c r="C36" s="4" t="s">
        <v>124</v>
      </c>
      <c r="D36" s="4" t="s">
        <v>106</v>
      </c>
      <c r="E36" s="4">
        <v>187.57</v>
      </c>
      <c r="F36" s="4">
        <v>52</v>
      </c>
      <c r="G36" s="4">
        <f t="shared" si="0"/>
        <v>239.57</v>
      </c>
      <c r="K36" s="4">
        <f>G36</f>
        <v>239.57</v>
      </c>
    </row>
    <row r="37" spans="1:11" x14ac:dyDescent="0.3">
      <c r="A37" s="4" t="s">
        <v>118</v>
      </c>
      <c r="B37" s="4" t="s">
        <v>55</v>
      </c>
      <c r="C37" s="4" t="s">
        <v>56</v>
      </c>
      <c r="D37" s="4" t="s">
        <v>106</v>
      </c>
      <c r="E37" s="4">
        <v>196.33</v>
      </c>
      <c r="F37" s="4">
        <v>102</v>
      </c>
      <c r="G37" s="4">
        <f t="shared" si="0"/>
        <v>298.33000000000004</v>
      </c>
      <c r="H37" s="4">
        <v>201.31</v>
      </c>
      <c r="I37" s="4">
        <v>104</v>
      </c>
      <c r="J37" s="4">
        <f>H37+I37</f>
        <v>305.31</v>
      </c>
      <c r="K37" s="4">
        <f>IF(G37&lt;J37,G37,J37)</f>
        <v>298.33000000000004</v>
      </c>
    </row>
    <row r="38" spans="1:11" x14ac:dyDescent="0.3">
      <c r="A38" s="4" t="s">
        <v>127</v>
      </c>
      <c r="B38" s="4" t="s">
        <v>128</v>
      </c>
      <c r="D38" s="4" t="s">
        <v>106</v>
      </c>
      <c r="E38" s="4">
        <v>203.5</v>
      </c>
      <c r="F38" s="4">
        <v>2</v>
      </c>
      <c r="G38" s="4">
        <f t="shared" si="0"/>
        <v>205.5</v>
      </c>
      <c r="H38" s="4">
        <v>181.17</v>
      </c>
      <c r="I38" s="4">
        <v>10</v>
      </c>
      <c r="J38" s="4">
        <f>H38+I38</f>
        <v>191.17</v>
      </c>
      <c r="K38" s="4">
        <f>IF(G38&lt;J38,G38,J38)</f>
        <v>191.17</v>
      </c>
    </row>
    <row r="39" spans="1:11" x14ac:dyDescent="0.3">
      <c r="A39" s="4" t="s">
        <v>127</v>
      </c>
      <c r="B39" s="4" t="s">
        <v>65</v>
      </c>
      <c r="D39" s="4" t="s">
        <v>39</v>
      </c>
      <c r="E39" s="4">
        <v>203.17</v>
      </c>
      <c r="F39" s="4">
        <v>8</v>
      </c>
      <c r="G39" s="4">
        <f t="shared" si="0"/>
        <v>211.17</v>
      </c>
      <c r="K39" s="4">
        <f t="shared" ref="K39:K45" si="3">G39</f>
        <v>211.17</v>
      </c>
    </row>
    <row r="40" spans="1:11" x14ac:dyDescent="0.3">
      <c r="A40" s="4" t="s">
        <v>66</v>
      </c>
      <c r="B40" s="4" t="s">
        <v>67</v>
      </c>
      <c r="D40" s="4" t="s">
        <v>41</v>
      </c>
      <c r="E40" s="4">
        <v>204.05</v>
      </c>
      <c r="F40" s="4">
        <v>8</v>
      </c>
      <c r="G40" s="4">
        <f t="shared" si="0"/>
        <v>212.05</v>
      </c>
      <c r="K40" s="4">
        <f t="shared" si="3"/>
        <v>212.05</v>
      </c>
    </row>
    <row r="41" spans="1:11" x14ac:dyDescent="0.3">
      <c r="A41" s="4" t="s">
        <v>127</v>
      </c>
      <c r="B41" s="4" t="s">
        <v>129</v>
      </c>
      <c r="D41" s="4" t="s">
        <v>103</v>
      </c>
      <c r="E41" s="4">
        <v>231.95</v>
      </c>
      <c r="F41" s="4">
        <v>58</v>
      </c>
      <c r="G41" s="4">
        <f t="shared" si="0"/>
        <v>289.95</v>
      </c>
      <c r="K41" s="4">
        <f t="shared" si="3"/>
        <v>289.95</v>
      </c>
    </row>
    <row r="42" spans="1:11" x14ac:dyDescent="0.3">
      <c r="A42" s="4" t="s">
        <v>66</v>
      </c>
      <c r="B42" s="4" t="s">
        <v>68</v>
      </c>
      <c r="D42" s="4" t="s">
        <v>30</v>
      </c>
      <c r="E42" s="4">
        <v>204.15</v>
      </c>
      <c r="F42" s="4">
        <v>262</v>
      </c>
      <c r="G42" s="4">
        <f t="shared" si="0"/>
        <v>466.15</v>
      </c>
      <c r="K42" s="4">
        <f t="shared" si="3"/>
        <v>466.15</v>
      </c>
    </row>
    <row r="43" spans="1:11" x14ac:dyDescent="0.3">
      <c r="A43" s="4" t="s">
        <v>66</v>
      </c>
      <c r="B43" s="4" t="s">
        <v>69</v>
      </c>
      <c r="D43" s="4" t="s">
        <v>30</v>
      </c>
      <c r="E43" s="4">
        <v>253.89</v>
      </c>
      <c r="F43" s="4">
        <v>252</v>
      </c>
      <c r="G43" s="4">
        <f t="shared" si="0"/>
        <v>505.89</v>
      </c>
      <c r="K43" s="4">
        <f t="shared" si="3"/>
        <v>505.89</v>
      </c>
    </row>
    <row r="44" spans="1:11" x14ac:dyDescent="0.3">
      <c r="A44" s="4" t="s">
        <v>66</v>
      </c>
      <c r="B44" s="4" t="s">
        <v>70</v>
      </c>
      <c r="D44" s="4" t="s">
        <v>30</v>
      </c>
      <c r="E44" s="4">
        <v>201.03</v>
      </c>
      <c r="F44" s="4">
        <v>360</v>
      </c>
      <c r="G44" s="4">
        <f t="shared" si="0"/>
        <v>561.03</v>
      </c>
      <c r="K44" s="4">
        <f t="shared" si="3"/>
        <v>561.03</v>
      </c>
    </row>
    <row r="45" spans="1:11" x14ac:dyDescent="0.3">
      <c r="A45" s="4" t="s">
        <v>62</v>
      </c>
      <c r="B45" s="4" t="s">
        <v>63</v>
      </c>
      <c r="C45" s="4" t="s">
        <v>64</v>
      </c>
      <c r="D45" s="4" t="s">
        <v>30</v>
      </c>
      <c r="E45" s="4">
        <v>181.09</v>
      </c>
      <c r="F45" s="4">
        <v>2</v>
      </c>
      <c r="G45" s="4">
        <f t="shared" si="0"/>
        <v>183.09</v>
      </c>
      <c r="K45" s="4">
        <f t="shared" si="3"/>
        <v>183.09</v>
      </c>
    </row>
    <row r="47" spans="1:11" x14ac:dyDescent="0.3">
      <c r="A47" s="14" t="s">
        <v>131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3">
      <c r="A48" s="4" t="s">
        <v>132</v>
      </c>
      <c r="I48" s="4">
        <v>106</v>
      </c>
      <c r="K48" s="15">
        <v>3.5146990740740742E-3</v>
      </c>
    </row>
    <row r="49" spans="1:11" x14ac:dyDescent="0.3">
      <c r="A49" s="4" t="s">
        <v>135</v>
      </c>
    </row>
    <row r="50" spans="1:11" x14ac:dyDescent="0.3">
      <c r="A50" s="4" t="s">
        <v>136</v>
      </c>
    </row>
    <row r="51" spans="1:11" x14ac:dyDescent="0.3">
      <c r="A51" s="4" t="s">
        <v>121</v>
      </c>
    </row>
    <row r="52" spans="1:11" x14ac:dyDescent="0.3">
      <c r="A52" s="4" t="s">
        <v>133</v>
      </c>
      <c r="I52" s="4">
        <v>8</v>
      </c>
      <c r="K52" s="15">
        <v>2.0708333333333334E-3</v>
      </c>
    </row>
    <row r="53" spans="1:11" x14ac:dyDescent="0.3">
      <c r="A53" s="4" t="s">
        <v>137</v>
      </c>
    </row>
    <row r="54" spans="1:11" x14ac:dyDescent="0.3">
      <c r="A54" s="4" t="s">
        <v>114</v>
      </c>
    </row>
    <row r="55" spans="1:11" x14ac:dyDescent="0.3">
      <c r="A55" s="4" t="s">
        <v>107</v>
      </c>
    </row>
    <row r="56" spans="1:11" x14ac:dyDescent="0.3">
      <c r="A56" s="4" t="s">
        <v>134</v>
      </c>
      <c r="I56" s="4">
        <v>62</v>
      </c>
      <c r="K56" s="15">
        <v>2.7858796296296295E-3</v>
      </c>
    </row>
    <row r="57" spans="1:11" x14ac:dyDescent="0.3">
      <c r="A57" s="4" t="s">
        <v>125</v>
      </c>
    </row>
    <row r="58" spans="1:11" x14ac:dyDescent="0.3">
      <c r="A58" s="4" t="s">
        <v>99</v>
      </c>
    </row>
    <row r="59" spans="1:11" x14ac:dyDescent="0.3">
      <c r="A59" s="4" t="s">
        <v>119</v>
      </c>
    </row>
    <row r="61" spans="1:11" s="7" customFormat="1" x14ac:dyDescent="0.3">
      <c r="A61" s="6" t="s">
        <v>37</v>
      </c>
    </row>
    <row r="62" spans="1:11" s="7" customFormat="1" x14ac:dyDescent="0.3">
      <c r="A62" s="11">
        <v>41349</v>
      </c>
    </row>
    <row r="63" spans="1:11" s="7" customFormat="1" x14ac:dyDescent="0.3">
      <c r="A63" s="7" t="s">
        <v>82</v>
      </c>
      <c r="B63" s="7" t="s">
        <v>130</v>
      </c>
    </row>
    <row r="64" spans="1:11" s="9" customFormat="1" x14ac:dyDescent="0.3"/>
    <row r="65" spans="1:7" s="7" customFormat="1" x14ac:dyDescent="0.3">
      <c r="A65" s="6" t="s">
        <v>0</v>
      </c>
    </row>
    <row r="66" spans="1:7" s="8" customFormat="1" x14ac:dyDescent="0.3">
      <c r="A66" s="8" t="s">
        <v>84</v>
      </c>
      <c r="B66" s="8" t="s">
        <v>85</v>
      </c>
      <c r="C66" s="8" t="s">
        <v>86</v>
      </c>
      <c r="D66" s="8" t="s">
        <v>88</v>
      </c>
      <c r="E66" s="8" t="s">
        <v>91</v>
      </c>
      <c r="F66" s="8" t="s">
        <v>93</v>
      </c>
      <c r="G66" s="8" t="s">
        <v>1</v>
      </c>
    </row>
    <row r="67" spans="1:7" x14ac:dyDescent="0.3">
      <c r="A67" s="4" t="s">
        <v>2</v>
      </c>
      <c r="B67" s="4" t="s">
        <v>3</v>
      </c>
      <c r="C67" s="4" t="s">
        <v>4</v>
      </c>
      <c r="D67">
        <v>64</v>
      </c>
      <c r="E67">
        <v>65</v>
      </c>
      <c r="F67" s="4">
        <f>D67+E67</f>
        <v>129</v>
      </c>
    </row>
    <row r="68" spans="1:7" x14ac:dyDescent="0.3">
      <c r="A68" s="4" t="s">
        <v>2</v>
      </c>
      <c r="B68" s="4" t="s">
        <v>71</v>
      </c>
      <c r="C68" s="4" t="s">
        <v>36</v>
      </c>
      <c r="D68">
        <v>73</v>
      </c>
      <c r="E68">
        <v>77</v>
      </c>
      <c r="F68" s="4">
        <f t="shared" ref="F68:F73" si="4">D68+E68</f>
        <v>150</v>
      </c>
    </row>
    <row r="69" spans="1:7" x14ac:dyDescent="0.3">
      <c r="A69" s="4" t="s">
        <v>18</v>
      </c>
      <c r="B69" s="4" t="s">
        <v>19</v>
      </c>
      <c r="C69" s="4" t="s">
        <v>20</v>
      </c>
      <c r="D69">
        <v>82</v>
      </c>
      <c r="E69">
        <v>82</v>
      </c>
      <c r="F69" s="4">
        <f t="shared" si="4"/>
        <v>164</v>
      </c>
    </row>
    <row r="70" spans="1:7" x14ac:dyDescent="0.3">
      <c r="A70" s="4" t="s">
        <v>5</v>
      </c>
      <c r="B70" s="4" t="s">
        <v>97</v>
      </c>
      <c r="C70" s="4" t="s">
        <v>96</v>
      </c>
      <c r="D70">
        <v>71</v>
      </c>
      <c r="E70">
        <v>70</v>
      </c>
      <c r="F70" s="4">
        <f t="shared" si="4"/>
        <v>141</v>
      </c>
    </row>
    <row r="71" spans="1:7" x14ac:dyDescent="0.3">
      <c r="A71" s="4" t="s">
        <v>6</v>
      </c>
      <c r="B71" s="4" t="s">
        <v>125</v>
      </c>
      <c r="C71" s="4" t="s">
        <v>126</v>
      </c>
      <c r="D71">
        <v>79</v>
      </c>
      <c r="E71">
        <v>80</v>
      </c>
      <c r="F71" s="4">
        <f t="shared" si="4"/>
        <v>159</v>
      </c>
    </row>
    <row r="72" spans="1:7" x14ac:dyDescent="0.3">
      <c r="A72" s="4" t="s">
        <v>6</v>
      </c>
      <c r="B72" s="4" t="s">
        <v>119</v>
      </c>
      <c r="C72" s="4" t="s">
        <v>120</v>
      </c>
      <c r="D72">
        <v>75</v>
      </c>
      <c r="E72">
        <v>76</v>
      </c>
      <c r="F72" s="4">
        <f t="shared" si="4"/>
        <v>151</v>
      </c>
    </row>
    <row r="73" spans="1:7" x14ac:dyDescent="0.3">
      <c r="A73" s="4" t="s">
        <v>6</v>
      </c>
      <c r="B73" s="4" t="s">
        <v>73</v>
      </c>
      <c r="C73" s="4" t="s">
        <v>54</v>
      </c>
      <c r="D73">
        <v>92</v>
      </c>
      <c r="E73">
        <v>89</v>
      </c>
      <c r="F73" s="4">
        <f t="shared" si="4"/>
        <v>181</v>
      </c>
    </row>
    <row r="75" spans="1:7" s="7" customFormat="1" x14ac:dyDescent="0.3">
      <c r="A75" s="6" t="s">
        <v>72</v>
      </c>
    </row>
    <row r="76" spans="1:7" s="8" customFormat="1" x14ac:dyDescent="0.3">
      <c r="A76" s="8" t="s">
        <v>84</v>
      </c>
      <c r="B76" s="8" t="s">
        <v>85</v>
      </c>
      <c r="C76" s="8" t="s">
        <v>86</v>
      </c>
      <c r="D76" s="8" t="s">
        <v>7</v>
      </c>
      <c r="E76" s="8" t="s">
        <v>8</v>
      </c>
      <c r="F76" s="8" t="s">
        <v>1</v>
      </c>
    </row>
    <row r="77" spans="1:7" x14ac:dyDescent="0.3">
      <c r="A77" s="4" t="s">
        <v>2</v>
      </c>
      <c r="B77" s="4" t="s">
        <v>3</v>
      </c>
      <c r="C77" s="4" t="s">
        <v>4</v>
      </c>
      <c r="D77" s="12">
        <v>1.2673611111111112</v>
      </c>
      <c r="E77" s="13">
        <f>((30*60)+25)/1825</f>
        <v>1</v>
      </c>
    </row>
    <row r="78" spans="1:7" x14ac:dyDescent="0.3">
      <c r="A78" s="4" t="s">
        <v>5</v>
      </c>
      <c r="B78" s="4" t="s">
        <v>97</v>
      </c>
      <c r="C78" s="4" t="s">
        <v>96</v>
      </c>
      <c r="D78" s="12">
        <v>1.4277777777777778</v>
      </c>
      <c r="E78" s="13">
        <f>((34*60)+16)/1825</f>
        <v>1.1265753424657534</v>
      </c>
    </row>
    <row r="79" spans="1:7" x14ac:dyDescent="0.3">
      <c r="A79" s="4" t="s">
        <v>6</v>
      </c>
      <c r="B79" s="4" t="s">
        <v>125</v>
      </c>
      <c r="C79" s="4" t="s">
        <v>126</v>
      </c>
      <c r="D79" s="12">
        <v>1.4763888888888888</v>
      </c>
      <c r="E79" s="13">
        <f>((35*60)+26)/1825</f>
        <v>1.1649315068493151</v>
      </c>
    </row>
    <row r="80" spans="1:7" x14ac:dyDescent="0.3">
      <c r="A80" s="4" t="s">
        <v>6</v>
      </c>
      <c r="B80" s="4" t="s">
        <v>119</v>
      </c>
      <c r="C80" s="4" t="s">
        <v>120</v>
      </c>
      <c r="D80" s="12">
        <v>1.5111111111111111</v>
      </c>
      <c r="E80" s="13">
        <f>((36*60)+16)/1825</f>
        <v>1.1923287671232876</v>
      </c>
    </row>
    <row r="81" spans="1:4" x14ac:dyDescent="0.3">
      <c r="A81"/>
    </row>
    <row r="82" spans="1:4" s="7" customFormat="1" x14ac:dyDescent="0.3">
      <c r="A82" s="10" t="s">
        <v>9</v>
      </c>
    </row>
    <row r="83" spans="1:4" x14ac:dyDescent="0.3">
      <c r="A83" t="s">
        <v>10</v>
      </c>
      <c r="B83" s="5" t="s">
        <v>11</v>
      </c>
    </row>
    <row r="84" spans="1:4" x14ac:dyDescent="0.3">
      <c r="A84" t="s">
        <v>12</v>
      </c>
      <c r="B84" s="5" t="s">
        <v>13</v>
      </c>
    </row>
    <row r="85" spans="1:4" x14ac:dyDescent="0.3">
      <c r="A85" t="s">
        <v>14</v>
      </c>
      <c r="B85" s="5" t="s">
        <v>21</v>
      </c>
      <c r="D85" s="5"/>
    </row>
    <row r="87" spans="1:4" s="14" customFormat="1" x14ac:dyDescent="0.3"/>
  </sheetData>
  <sortState ref="A11:K45">
    <sortCondition ref="A12:A45"/>
    <sortCondition ref="K12:K45"/>
  </sortState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Kreekhof Enterprises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Jennie Goldberg</cp:lastModifiedBy>
  <dcterms:created xsi:type="dcterms:W3CDTF">2012-03-20T14:54:48Z</dcterms:created>
  <dcterms:modified xsi:type="dcterms:W3CDTF">2013-03-20T19:51:17Z</dcterms:modified>
</cp:coreProperties>
</file>