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0" yWindow="460" windowWidth="19280" windowHeight="10880"/>
  </bookViews>
  <sheets>
    <sheet name="Slalom Results" sheetId="1" r:id="rId1"/>
    <sheet name="DR results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2" l="1"/>
  <c r="D12" i="2"/>
  <c r="E16" i="2"/>
  <c r="D15" i="2"/>
  <c r="E15" i="2"/>
  <c r="D14" i="2"/>
  <c r="E14" i="2"/>
  <c r="D13" i="2"/>
  <c r="E13" i="2"/>
  <c r="E12" i="2"/>
  <c r="E9" i="2"/>
  <c r="E8" i="2"/>
  <c r="E7" i="2"/>
  <c r="E6" i="2"/>
  <c r="F28" i="1"/>
  <c r="J28" i="1"/>
  <c r="I28" i="1"/>
  <c r="I23" i="1"/>
  <c r="F23" i="1"/>
  <c r="J23" i="1"/>
  <c r="I12" i="1"/>
  <c r="F12" i="1"/>
  <c r="J12" i="1"/>
  <c r="I11" i="1"/>
  <c r="F11" i="1"/>
  <c r="J11" i="1"/>
  <c r="I13" i="1"/>
  <c r="F13" i="1"/>
  <c r="J13" i="1"/>
  <c r="I16" i="1"/>
  <c r="F16" i="1"/>
  <c r="J16" i="1"/>
  <c r="I18" i="1"/>
  <c r="F18" i="1"/>
  <c r="J18" i="1"/>
  <c r="I20" i="1"/>
  <c r="F20" i="1"/>
  <c r="J20" i="1"/>
  <c r="I21" i="1"/>
  <c r="F21" i="1"/>
  <c r="J21" i="1"/>
  <c r="F27" i="1"/>
  <c r="I27" i="1"/>
  <c r="J27" i="1"/>
  <c r="I19" i="1"/>
  <c r="I14" i="1"/>
  <c r="I15" i="1"/>
  <c r="I17" i="1"/>
  <c r="I22" i="1"/>
  <c r="I24" i="1"/>
  <c r="F22" i="1"/>
  <c r="J22" i="1"/>
  <c r="F24" i="1"/>
  <c r="J24" i="1"/>
  <c r="F17" i="1"/>
  <c r="J17" i="1"/>
  <c r="F25" i="1"/>
  <c r="J25" i="1"/>
  <c r="F26" i="1"/>
  <c r="J26" i="1"/>
  <c r="F15" i="1"/>
  <c r="J15" i="1"/>
  <c r="F14" i="1"/>
  <c r="J14" i="1"/>
  <c r="F19" i="1"/>
  <c r="J19" i="1"/>
</calcChain>
</file>

<file path=xl/sharedStrings.xml><?xml version="1.0" encoding="utf-8"?>
<sst xmlns="http://schemas.openxmlformats.org/spreadsheetml/2006/main" count="106" uniqueCount="85">
  <si>
    <t>Race Name </t>
  </si>
  <si>
    <t>WKC Cedar River Race</t>
  </si>
  <si>
    <t>              NW Whitewater Cup Race #1</t>
  </si>
  <si>
    <t xml:space="preserve">Date          </t>
  </si>
  <si>
    <t>River</t>
  </si>
  <si>
    <t>Cedar</t>
  </si>
  <si>
    <t xml:space="preserve">Location      </t>
  </si>
  <si>
    <t>Landsburg, WA</t>
  </si>
  <si>
    <t>Flow</t>
  </si>
  <si>
    <t>Slalom Results</t>
  </si>
  <si>
    <t>Class</t>
  </si>
  <si>
    <t>Name</t>
  </si>
  <si>
    <t>Last Name</t>
  </si>
  <si>
    <t>Time1</t>
  </si>
  <si>
    <t>Penalties1</t>
  </si>
  <si>
    <t>Total1</t>
  </si>
  <si>
    <t>Time2</t>
  </si>
  <si>
    <t>Penalties2</t>
  </si>
  <si>
    <t>Total2</t>
  </si>
  <si>
    <t>BestTime</t>
  </si>
  <si>
    <t>Place</t>
  </si>
  <si>
    <t>C1</t>
  </si>
  <si>
    <t>Joel</t>
  </si>
  <si>
    <t>Martin</t>
  </si>
  <si>
    <t>Ken</t>
  </si>
  <si>
    <t>Daugherty</t>
  </si>
  <si>
    <t>David</t>
  </si>
  <si>
    <t>Zimmerman</t>
  </si>
  <si>
    <t>Rufus</t>
  </si>
  <si>
    <t>Knapp</t>
  </si>
  <si>
    <t xml:space="preserve">Dawn </t>
  </si>
  <si>
    <t>Meekhof</t>
  </si>
  <si>
    <t>K2</t>
  </si>
  <si>
    <t>Johnson</t>
  </si>
  <si>
    <t>Bob</t>
  </si>
  <si>
    <t>Duffner</t>
  </si>
  <si>
    <t>OC1W</t>
  </si>
  <si>
    <t>Jan</t>
  </si>
  <si>
    <t>Dooley</t>
  </si>
  <si>
    <t xml:space="preserve">OC1 </t>
  </si>
  <si>
    <t>Mike</t>
  </si>
  <si>
    <t>Baker</t>
  </si>
  <si>
    <t>K1 Plastic</t>
  </si>
  <si>
    <t>Jim</t>
  </si>
  <si>
    <t>Good</t>
  </si>
  <si>
    <t>Rich</t>
  </si>
  <si>
    <t>Roehner</t>
  </si>
  <si>
    <t>McCune</t>
  </si>
  <si>
    <t>Charlie</t>
  </si>
  <si>
    <t>Kieft</t>
  </si>
  <si>
    <t>Joey</t>
  </si>
  <si>
    <t>Yeaple</t>
  </si>
  <si>
    <t>K1W</t>
  </si>
  <si>
    <t>Jennie</t>
  </si>
  <si>
    <t>Goldberg</t>
  </si>
  <si>
    <t>Zimberg</t>
  </si>
  <si>
    <t>Team Oregon</t>
  </si>
  <si>
    <t>C1Jr</t>
  </si>
  <si>
    <t>Jake</t>
  </si>
  <si>
    <t>Verhaegh</t>
  </si>
  <si>
    <t>833 cfs</t>
  </si>
  <si>
    <t>K1 FOG</t>
  </si>
  <si>
    <t>K1</t>
  </si>
  <si>
    <t>K1 M</t>
  </si>
  <si>
    <t>2016 Cedar River Downriver Results</t>
  </si>
  <si>
    <t>Flow: 800 cfs</t>
  </si>
  <si>
    <t>Sprint</t>
  </si>
  <si>
    <t>Best Time</t>
  </si>
  <si>
    <t>Percent</t>
  </si>
  <si>
    <t>Doug Ritchie</t>
  </si>
  <si>
    <t>K-1M</t>
  </si>
  <si>
    <t>Tom Wier</t>
  </si>
  <si>
    <t>C-1M</t>
  </si>
  <si>
    <t>Boo Turner</t>
  </si>
  <si>
    <t>K-1W</t>
  </si>
  <si>
    <t>Jennier Goldberg</t>
  </si>
  <si>
    <t>Classic:</t>
  </si>
  <si>
    <t>Time</t>
  </si>
  <si>
    <t>Time (s)</t>
  </si>
  <si>
    <t>Jennie Goldberg</t>
  </si>
  <si>
    <t>K-1M Wavehopper</t>
  </si>
  <si>
    <t>Tim Hagen</t>
  </si>
  <si>
    <t>Landsburg, WA       3/19/2016</t>
  </si>
  <si>
    <t>Goldberg and Zimmerman</t>
  </si>
  <si>
    <t>Knapp and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</si>
</sst>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5" fontId="0" fillId="0" borderId="0" xfId="0" applyNumberFormat="1" applyAlignment="1">
      <alignment horizontal="left"/>
    </xf>
    <xf numFmtId="0" fontId="4" fillId="0" borderId="0" xfId="0" applyFont="1"/>
    <xf numFmtId="2" fontId="0" fillId="0" borderId="0" xfId="0" applyNumberFormat="1"/>
    <xf numFmtId="164" fontId="4" fillId="0" borderId="0" xfId="0" applyNumberFormat="1" applyFont="1"/>
    <xf numFmtId="2" fontId="4" fillId="0" borderId="0" xfId="0" applyNumberFormat="1" applyFont="1"/>
    <xf numFmtId="10" fontId="4" fillId="0" borderId="0" xfId="0" applyNumberFormat="1" applyFont="1"/>
    <xf numFmtId="10" fontId="0" fillId="0" borderId="0" xfId="0" applyNumberFormat="1"/>
    <xf numFmtId="20" fontId="0" fillId="0" borderId="0" xfId="0" applyNumberFormat="1"/>
    <xf numFmtId="2" fontId="0" fillId="0" borderId="0" xfId="0" applyNumberFormat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="125" zoomScaleNormal="125" zoomScalePageLayoutView="125" workbookViewId="0">
      <selection activeCell="G33" sqref="G33"/>
    </sheetView>
  </sheetViews>
  <sheetFormatPr defaultColWidth="9.1796875" defaultRowHeight="14.5" x14ac:dyDescent="0.35"/>
  <cols>
    <col min="1" max="1" width="10.6328125" style="4" customWidth="1"/>
    <col min="2" max="2" width="13.6328125" style="4" customWidth="1"/>
    <col min="3" max="3" width="31.1796875" style="4" bestFit="1" customWidth="1"/>
    <col min="4" max="4" width="9.1796875" style="4"/>
    <col min="5" max="5" width="10.453125" style="4" customWidth="1"/>
    <col min="6" max="16384" width="9.1796875" style="4"/>
  </cols>
  <sheetData>
    <row r="1" spans="1:12" s="3" customFormat="1" ht="23.5" x14ac:dyDescent="0.55000000000000004">
      <c r="A1" s="1" t="s">
        <v>0</v>
      </c>
      <c r="B1" s="2"/>
      <c r="C1" s="1" t="s">
        <v>1</v>
      </c>
    </row>
    <row r="2" spans="1:12" x14ac:dyDescent="0.35">
      <c r="B2" t="s">
        <v>2</v>
      </c>
    </row>
    <row r="3" spans="1:12" x14ac:dyDescent="0.35">
      <c r="A3" t="s">
        <v>3</v>
      </c>
      <c r="B3" s="9">
        <v>42449</v>
      </c>
    </row>
    <row r="4" spans="1:12" ht="15" x14ac:dyDescent="0.2">
      <c r="A4" s="5" t="s">
        <v>4</v>
      </c>
      <c r="B4" s="5" t="s">
        <v>5</v>
      </c>
    </row>
    <row r="5" spans="1:12" x14ac:dyDescent="0.35">
      <c r="A5" t="s">
        <v>6</v>
      </c>
      <c r="B5" s="4" t="s">
        <v>7</v>
      </c>
      <c r="D5"/>
    </row>
    <row r="6" spans="1:12" ht="15" x14ac:dyDescent="0.2">
      <c r="A6" s="5" t="s">
        <v>8</v>
      </c>
      <c r="B6" s="4" t="s">
        <v>60</v>
      </c>
      <c r="D6"/>
    </row>
    <row r="8" spans="1:12" s="7" customFormat="1" ht="15" x14ac:dyDescent="0.2">
      <c r="A8" s="6" t="s">
        <v>9</v>
      </c>
    </row>
    <row r="9" spans="1:12" s="7" customFormat="1" ht="15" x14ac:dyDescent="0.2">
      <c r="A9" s="6"/>
    </row>
    <row r="10" spans="1:12" s="8" customFormat="1" ht="15" x14ac:dyDescent="0.2">
      <c r="A10" s="8" t="s">
        <v>10</v>
      </c>
      <c r="B10" s="8" t="s">
        <v>11</v>
      </c>
      <c r="C10" s="8" t="s">
        <v>12</v>
      </c>
      <c r="D10" s="8" t="s">
        <v>13</v>
      </c>
      <c r="E10" s="8" t="s">
        <v>14</v>
      </c>
      <c r="F10" s="8" t="s">
        <v>15</v>
      </c>
      <c r="G10" s="8" t="s">
        <v>16</v>
      </c>
      <c r="H10" s="8" t="s">
        <v>17</v>
      </c>
      <c r="I10" s="8" t="s">
        <v>18</v>
      </c>
      <c r="J10" s="8" t="s">
        <v>19</v>
      </c>
      <c r="K10" s="8" t="s">
        <v>20</v>
      </c>
    </row>
    <row r="11" spans="1:12" ht="15" x14ac:dyDescent="0.2">
      <c r="A11" s="4" t="s">
        <v>21</v>
      </c>
      <c r="B11" s="4" t="s">
        <v>48</v>
      </c>
      <c r="C11" s="4" t="s">
        <v>49</v>
      </c>
      <c r="D11" s="4">
        <v>107.55</v>
      </c>
      <c r="E11" s="4">
        <v>6</v>
      </c>
      <c r="F11" s="4">
        <f t="shared" ref="F11:F28" si="0">D11+E11</f>
        <v>113.55</v>
      </c>
      <c r="G11" s="4">
        <v>100.74</v>
      </c>
      <c r="H11" s="4">
        <v>0</v>
      </c>
      <c r="I11" s="17">
        <f t="shared" ref="I11:I24" si="1">G11+H11</f>
        <v>100.74</v>
      </c>
      <c r="J11" s="17">
        <f t="shared" ref="J11:J24" si="2">IF(F11&lt;I11,F11,I11)</f>
        <v>100.74</v>
      </c>
      <c r="K11" s="4">
        <v>1</v>
      </c>
    </row>
    <row r="12" spans="1:12" ht="15" x14ac:dyDescent="0.2">
      <c r="A12" s="4" t="s">
        <v>21</v>
      </c>
      <c r="B12" s="4" t="s">
        <v>22</v>
      </c>
      <c r="C12" s="4" t="s">
        <v>47</v>
      </c>
      <c r="D12" s="4">
        <v>111.19</v>
      </c>
      <c r="E12" s="4">
        <v>0</v>
      </c>
      <c r="F12" s="17">
        <f t="shared" si="0"/>
        <v>111.19</v>
      </c>
      <c r="G12" s="17">
        <v>115.15</v>
      </c>
      <c r="H12" s="4">
        <v>0</v>
      </c>
      <c r="I12" s="17">
        <f t="shared" si="1"/>
        <v>115.15</v>
      </c>
      <c r="J12" s="17">
        <f t="shared" si="2"/>
        <v>111.19</v>
      </c>
      <c r="K12" s="4">
        <v>2</v>
      </c>
      <c r="L12" s="5"/>
    </row>
    <row r="13" spans="1:12" ht="15" x14ac:dyDescent="0.2">
      <c r="A13" s="4" t="s">
        <v>57</v>
      </c>
      <c r="B13" s="4" t="s">
        <v>58</v>
      </c>
      <c r="C13" s="4" t="s">
        <v>59</v>
      </c>
      <c r="D13" s="4">
        <v>114.17</v>
      </c>
      <c r="E13" s="4">
        <v>0</v>
      </c>
      <c r="F13" s="17">
        <f t="shared" si="0"/>
        <v>114.17</v>
      </c>
      <c r="G13" s="17">
        <v>111.3</v>
      </c>
      <c r="H13" s="4">
        <v>0</v>
      </c>
      <c r="I13" s="17">
        <f t="shared" si="1"/>
        <v>111.3</v>
      </c>
      <c r="J13" s="17">
        <f t="shared" si="2"/>
        <v>111.3</v>
      </c>
      <c r="K13" s="4">
        <v>1</v>
      </c>
    </row>
    <row r="14" spans="1:12" ht="15" x14ac:dyDescent="0.2">
      <c r="A14" s="4" t="s">
        <v>62</v>
      </c>
      <c r="B14" s="4" t="s">
        <v>24</v>
      </c>
      <c r="C14" s="4" t="s">
        <v>25</v>
      </c>
      <c r="D14" s="4">
        <v>114.01</v>
      </c>
      <c r="E14" s="4">
        <v>0</v>
      </c>
      <c r="F14" s="17">
        <f t="shared" si="0"/>
        <v>114.01</v>
      </c>
      <c r="G14" s="17">
        <v>119.28</v>
      </c>
      <c r="H14" s="4">
        <v>4</v>
      </c>
      <c r="I14" s="17">
        <f t="shared" si="1"/>
        <v>123.28</v>
      </c>
      <c r="J14" s="17">
        <f t="shared" si="2"/>
        <v>114.01</v>
      </c>
      <c r="K14" s="4">
        <v>1</v>
      </c>
    </row>
    <row r="15" spans="1:12" ht="15" x14ac:dyDescent="0.2">
      <c r="A15" s="4" t="s">
        <v>61</v>
      </c>
      <c r="B15" s="4" t="s">
        <v>26</v>
      </c>
      <c r="C15" s="4" t="s">
        <v>27</v>
      </c>
      <c r="D15" s="4">
        <v>114.03</v>
      </c>
      <c r="E15" s="4">
        <v>4</v>
      </c>
      <c r="F15" s="17">
        <f t="shared" si="0"/>
        <v>118.03</v>
      </c>
      <c r="G15" s="17">
        <v>110.34</v>
      </c>
      <c r="H15" s="4">
        <v>2</v>
      </c>
      <c r="I15" s="17">
        <f t="shared" si="1"/>
        <v>112.34</v>
      </c>
      <c r="J15" s="17">
        <f t="shared" si="2"/>
        <v>112.34</v>
      </c>
      <c r="K15" s="4">
        <v>1</v>
      </c>
    </row>
    <row r="16" spans="1:12" ht="15" x14ac:dyDescent="0.2">
      <c r="A16" s="4" t="s">
        <v>61</v>
      </c>
      <c r="B16" s="4" t="s">
        <v>26</v>
      </c>
      <c r="C16" s="4" t="s">
        <v>33</v>
      </c>
      <c r="D16" s="4">
        <v>119.43</v>
      </c>
      <c r="E16" s="4">
        <v>0</v>
      </c>
      <c r="F16" s="17">
        <f t="shared" si="0"/>
        <v>119.43</v>
      </c>
      <c r="G16" s="17">
        <v>117.41</v>
      </c>
      <c r="H16" s="4">
        <v>2</v>
      </c>
      <c r="I16" s="17">
        <f t="shared" si="1"/>
        <v>119.41</v>
      </c>
      <c r="J16" s="17">
        <f t="shared" si="2"/>
        <v>119.41</v>
      </c>
      <c r="K16" s="4">
        <v>2</v>
      </c>
    </row>
    <row r="17" spans="1:11" ht="15" x14ac:dyDescent="0.2">
      <c r="A17" s="4" t="s">
        <v>61</v>
      </c>
      <c r="B17" s="4" t="s">
        <v>28</v>
      </c>
      <c r="C17" s="4" t="s">
        <v>29</v>
      </c>
      <c r="D17" s="4">
        <v>119.03</v>
      </c>
      <c r="E17" s="4">
        <v>2</v>
      </c>
      <c r="F17" s="17">
        <f t="shared" si="0"/>
        <v>121.03</v>
      </c>
      <c r="G17" s="17">
        <v>120.37</v>
      </c>
      <c r="H17" s="4">
        <v>2</v>
      </c>
      <c r="I17" s="17">
        <f t="shared" si="1"/>
        <v>122.37</v>
      </c>
      <c r="J17" s="17">
        <f t="shared" si="2"/>
        <v>121.03</v>
      </c>
      <c r="K17" s="4">
        <v>3</v>
      </c>
    </row>
    <row r="18" spans="1:11" ht="15" x14ac:dyDescent="0.2">
      <c r="A18" s="4" t="s">
        <v>61</v>
      </c>
      <c r="B18" s="4" t="s">
        <v>34</v>
      </c>
      <c r="C18" s="4" t="s">
        <v>35</v>
      </c>
      <c r="D18" s="4">
        <v>148.4</v>
      </c>
      <c r="E18" s="4">
        <v>8</v>
      </c>
      <c r="F18" s="17">
        <f t="shared" si="0"/>
        <v>156.4</v>
      </c>
      <c r="G18" s="17">
        <v>147.43</v>
      </c>
      <c r="H18" s="4">
        <v>4</v>
      </c>
      <c r="I18" s="17">
        <f t="shared" si="1"/>
        <v>151.43</v>
      </c>
      <c r="J18" s="17">
        <f t="shared" si="2"/>
        <v>151.43</v>
      </c>
      <c r="K18" s="4">
        <v>4</v>
      </c>
    </row>
    <row r="19" spans="1:11" ht="15" x14ac:dyDescent="0.2">
      <c r="A19" s="4" t="s">
        <v>63</v>
      </c>
      <c r="B19" s="4" t="s">
        <v>22</v>
      </c>
      <c r="C19" s="4" t="s">
        <v>23</v>
      </c>
      <c r="D19" s="4">
        <v>104.03</v>
      </c>
      <c r="E19" s="4">
        <v>2</v>
      </c>
      <c r="F19" s="17">
        <f t="shared" si="0"/>
        <v>106.03</v>
      </c>
      <c r="G19" s="17">
        <v>101.34</v>
      </c>
      <c r="H19" s="4">
        <v>0</v>
      </c>
      <c r="I19" s="17">
        <f t="shared" si="1"/>
        <v>101.34</v>
      </c>
      <c r="J19" s="17">
        <f t="shared" si="2"/>
        <v>101.34</v>
      </c>
      <c r="K19" s="4">
        <v>1</v>
      </c>
    </row>
    <row r="20" spans="1:11" ht="15" x14ac:dyDescent="0.2">
      <c r="A20" s="4" t="s">
        <v>42</v>
      </c>
      <c r="B20" s="4" t="s">
        <v>43</v>
      </c>
      <c r="C20" s="4" t="s">
        <v>44</v>
      </c>
      <c r="D20" s="4">
        <v>154.81</v>
      </c>
      <c r="E20" s="4">
        <v>4</v>
      </c>
      <c r="F20" s="17">
        <f t="shared" si="0"/>
        <v>158.81</v>
      </c>
      <c r="G20" s="17">
        <v>145.15</v>
      </c>
      <c r="H20" s="4">
        <v>0</v>
      </c>
      <c r="I20" s="17">
        <f t="shared" si="1"/>
        <v>145.15</v>
      </c>
      <c r="J20" s="17">
        <f t="shared" si="2"/>
        <v>145.15</v>
      </c>
      <c r="K20" s="4">
        <v>1</v>
      </c>
    </row>
    <row r="21" spans="1:11" ht="15" x14ac:dyDescent="0.2">
      <c r="A21" s="4" t="s">
        <v>42</v>
      </c>
      <c r="B21" s="4" t="s">
        <v>45</v>
      </c>
      <c r="C21" s="4" t="s">
        <v>46</v>
      </c>
      <c r="D21" s="4">
        <v>161.72</v>
      </c>
      <c r="E21" s="4">
        <v>104</v>
      </c>
      <c r="F21" s="17">
        <f t="shared" si="0"/>
        <v>265.72000000000003</v>
      </c>
      <c r="G21" s="17">
        <v>149.09</v>
      </c>
      <c r="H21" s="4">
        <v>12</v>
      </c>
      <c r="I21" s="17">
        <f t="shared" si="1"/>
        <v>161.09</v>
      </c>
      <c r="J21" s="17">
        <f t="shared" si="2"/>
        <v>161.09</v>
      </c>
      <c r="K21" s="4">
        <v>2</v>
      </c>
    </row>
    <row r="22" spans="1:11" ht="15" x14ac:dyDescent="0.2">
      <c r="A22" s="4" t="s">
        <v>52</v>
      </c>
      <c r="B22" s="4" t="s">
        <v>50</v>
      </c>
      <c r="C22" s="4" t="s">
        <v>51</v>
      </c>
      <c r="D22" s="4">
        <v>144.5</v>
      </c>
      <c r="E22" s="4">
        <v>2</v>
      </c>
      <c r="F22" s="17">
        <f t="shared" si="0"/>
        <v>146.5</v>
      </c>
      <c r="G22" s="17">
        <v>141.5</v>
      </c>
      <c r="H22" s="4">
        <v>0</v>
      </c>
      <c r="I22" s="17">
        <f t="shared" si="1"/>
        <v>141.5</v>
      </c>
      <c r="J22" s="17">
        <f t="shared" si="2"/>
        <v>141.5</v>
      </c>
      <c r="K22" s="4">
        <v>1</v>
      </c>
    </row>
    <row r="23" spans="1:11" ht="15" x14ac:dyDescent="0.2">
      <c r="A23" s="4" t="s">
        <v>52</v>
      </c>
      <c r="B23" s="4" t="s">
        <v>53</v>
      </c>
      <c r="C23" s="4" t="s">
        <v>54</v>
      </c>
      <c r="D23" s="4">
        <v>143.71</v>
      </c>
      <c r="E23" s="4">
        <v>4</v>
      </c>
      <c r="F23" s="17">
        <f t="shared" si="0"/>
        <v>147.71</v>
      </c>
      <c r="G23" s="17">
        <v>137.59</v>
      </c>
      <c r="H23" s="4">
        <v>4</v>
      </c>
      <c r="I23" s="17">
        <f t="shared" si="1"/>
        <v>141.59</v>
      </c>
      <c r="J23" s="17">
        <f t="shared" si="2"/>
        <v>141.59</v>
      </c>
      <c r="K23" s="4">
        <v>2</v>
      </c>
    </row>
    <row r="24" spans="1:11" ht="15" x14ac:dyDescent="0.2">
      <c r="A24" s="4" t="s">
        <v>52</v>
      </c>
      <c r="B24" s="4" t="s">
        <v>30</v>
      </c>
      <c r="C24" s="4" t="s">
        <v>31</v>
      </c>
      <c r="D24" s="4">
        <v>147.66</v>
      </c>
      <c r="E24" s="4">
        <v>2</v>
      </c>
      <c r="F24" s="17">
        <f t="shared" si="0"/>
        <v>149.66</v>
      </c>
      <c r="G24" s="17">
        <v>143.81</v>
      </c>
      <c r="H24" s="4">
        <v>0</v>
      </c>
      <c r="I24" s="17">
        <f t="shared" si="1"/>
        <v>143.81</v>
      </c>
      <c r="J24" s="17">
        <f t="shared" si="2"/>
        <v>143.81</v>
      </c>
      <c r="K24" s="4">
        <v>3</v>
      </c>
    </row>
    <row r="25" spans="1:11" ht="15" customHeight="1" x14ac:dyDescent="0.2">
      <c r="A25" s="4" t="s">
        <v>32</v>
      </c>
      <c r="B25" s="4" t="s">
        <v>55</v>
      </c>
      <c r="C25" s="4" t="s">
        <v>83</v>
      </c>
      <c r="D25" s="4">
        <v>153.97</v>
      </c>
      <c r="E25" s="4">
        <v>104</v>
      </c>
      <c r="F25" s="17">
        <f t="shared" si="0"/>
        <v>257.97000000000003</v>
      </c>
      <c r="G25" s="17"/>
      <c r="I25" s="17"/>
      <c r="J25" s="17">
        <f>F25</f>
        <v>257.97000000000003</v>
      </c>
      <c r="K25" s="4">
        <v>1</v>
      </c>
    </row>
    <row r="26" spans="1:11" ht="15" x14ac:dyDescent="0.2">
      <c r="A26" s="4" t="s">
        <v>32</v>
      </c>
      <c r="B26" s="4" t="s">
        <v>56</v>
      </c>
      <c r="C26" s="4" t="s">
        <v>84</v>
      </c>
      <c r="D26" s="4">
        <v>171.36</v>
      </c>
      <c r="E26" s="4">
        <v>108</v>
      </c>
      <c r="F26" s="17">
        <f t="shared" si="0"/>
        <v>279.36</v>
      </c>
      <c r="G26" s="17"/>
      <c r="I26" s="17"/>
      <c r="J26" s="17">
        <f>F26</f>
        <v>279.36</v>
      </c>
      <c r="K26" s="4">
        <v>2</v>
      </c>
    </row>
    <row r="27" spans="1:11" ht="15" x14ac:dyDescent="0.2">
      <c r="A27" s="4" t="s">
        <v>39</v>
      </c>
      <c r="B27" s="4" t="s">
        <v>40</v>
      </c>
      <c r="C27" s="4" t="s">
        <v>41</v>
      </c>
      <c r="D27" s="4">
        <v>172.62</v>
      </c>
      <c r="E27" s="4">
        <v>6</v>
      </c>
      <c r="F27" s="17">
        <f t="shared" si="0"/>
        <v>178.62</v>
      </c>
      <c r="G27" s="17">
        <v>176.33</v>
      </c>
      <c r="H27" s="4">
        <v>14</v>
      </c>
      <c r="I27" s="17">
        <f>G27+H27</f>
        <v>190.33</v>
      </c>
      <c r="J27" s="17">
        <f>IF(F27&lt;I27,F27,I27)</f>
        <v>178.62</v>
      </c>
      <c r="K27" s="4">
        <v>1</v>
      </c>
    </row>
    <row r="28" spans="1:11" ht="15" x14ac:dyDescent="0.2">
      <c r="A28" s="4" t="s">
        <v>36</v>
      </c>
      <c r="B28" s="4" t="s">
        <v>37</v>
      </c>
      <c r="C28" s="4" t="s">
        <v>38</v>
      </c>
      <c r="D28" s="4">
        <v>151.36000000000001</v>
      </c>
      <c r="E28" s="4">
        <v>356</v>
      </c>
      <c r="F28" s="17">
        <f t="shared" si="0"/>
        <v>507.36</v>
      </c>
      <c r="G28" s="17">
        <v>210.02</v>
      </c>
      <c r="H28" s="4">
        <v>168</v>
      </c>
      <c r="I28" s="17">
        <f>G28+H28</f>
        <v>378.02</v>
      </c>
      <c r="J28" s="17">
        <f>IF(F28&lt;I28,F28,I28)</f>
        <v>378.02</v>
      </c>
      <c r="K28" s="4">
        <v>1</v>
      </c>
    </row>
    <row r="31" spans="1:11" x14ac:dyDescent="0.35">
      <c r="A31" s="10"/>
      <c r="B31"/>
      <c r="C31"/>
      <c r="D31" s="11"/>
      <c r="E31"/>
    </row>
    <row r="32" spans="1:11" x14ac:dyDescent="0.35">
      <c r="A32" s="12"/>
      <c r="B32"/>
      <c r="C32"/>
      <c r="D32" s="11"/>
      <c r="E32"/>
    </row>
    <row r="33" spans="1:5" x14ac:dyDescent="0.35">
      <c r="A33" s="10"/>
      <c r="B33"/>
      <c r="C33"/>
      <c r="D33" s="11"/>
      <c r="E33"/>
    </row>
    <row r="34" spans="1:5" x14ac:dyDescent="0.35">
      <c r="A34"/>
      <c r="B34"/>
      <c r="C34"/>
      <c r="D34" s="11"/>
      <c r="E34"/>
    </row>
    <row r="35" spans="1:5" x14ac:dyDescent="0.35">
      <c r="A35" s="10"/>
      <c r="B35" s="10"/>
      <c r="C35" s="10"/>
      <c r="D35" s="13"/>
      <c r="E35" s="14"/>
    </row>
    <row r="36" spans="1:5" x14ac:dyDescent="0.35">
      <c r="A36"/>
      <c r="B36"/>
      <c r="C36"/>
      <c r="D36" s="11"/>
      <c r="E36" s="15"/>
    </row>
    <row r="37" spans="1:5" x14ac:dyDescent="0.35">
      <c r="A37"/>
      <c r="B37"/>
      <c r="C37"/>
      <c r="D37" s="11"/>
      <c r="E37" s="15"/>
    </row>
    <row r="38" spans="1:5" x14ac:dyDescent="0.35">
      <c r="A38"/>
      <c r="B38"/>
      <c r="C38"/>
      <c r="D38" s="11"/>
      <c r="E38" s="15"/>
    </row>
    <row r="39" spans="1:5" x14ac:dyDescent="0.35">
      <c r="A39"/>
      <c r="B39"/>
      <c r="C39"/>
      <c r="D39" s="11"/>
      <c r="E39" s="15"/>
    </row>
    <row r="40" spans="1:5" x14ac:dyDescent="0.35">
      <c r="A40"/>
      <c r="B40"/>
      <c r="C40"/>
      <c r="D40" s="11"/>
      <c r="E40"/>
    </row>
    <row r="41" spans="1:5" x14ac:dyDescent="0.35">
      <c r="A41" s="10"/>
      <c r="B41" s="10"/>
      <c r="C41" s="10"/>
      <c r="D41" s="13"/>
      <c r="E41" s="10"/>
    </row>
    <row r="42" spans="1:5" x14ac:dyDescent="0.35">
      <c r="A42"/>
      <c r="B42"/>
      <c r="C42" s="16"/>
      <c r="D42" s="11"/>
      <c r="E42" s="15"/>
    </row>
    <row r="43" spans="1:5" x14ac:dyDescent="0.35">
      <c r="A43"/>
      <c r="B43"/>
      <c r="C43" s="16"/>
      <c r="D43" s="11"/>
      <c r="E43" s="15"/>
    </row>
    <row r="44" spans="1:5" x14ac:dyDescent="0.35">
      <c r="A44"/>
      <c r="B44"/>
      <c r="C44" s="16"/>
      <c r="D44" s="11"/>
      <c r="E44" s="15"/>
    </row>
    <row r="45" spans="1:5" x14ac:dyDescent="0.35">
      <c r="A45"/>
      <c r="B45"/>
      <c r="C45" s="16"/>
      <c r="D45" s="11"/>
      <c r="E45" s="15"/>
    </row>
    <row r="46" spans="1:5" x14ac:dyDescent="0.35">
      <c r="A46"/>
      <c r="B46"/>
      <c r="C46" s="16"/>
      <c r="D46" s="11"/>
      <c r="E46" s="15"/>
    </row>
  </sheetData>
  <sortState ref="A11:K28">
    <sortCondition ref="A11:A28"/>
    <sortCondition ref="J11:J28"/>
  </sortState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3" sqref="A3"/>
    </sheetView>
  </sheetViews>
  <sheetFormatPr defaultRowHeight="14.5" x14ac:dyDescent="0.35"/>
  <cols>
    <col min="1" max="1" width="30.90625" bestFit="1" customWidth="1"/>
    <col min="2" max="2" width="16.54296875" bestFit="1" customWidth="1"/>
  </cols>
  <sheetData>
    <row r="1" spans="1:5" x14ac:dyDescent="0.35">
      <c r="A1" s="10" t="s">
        <v>64</v>
      </c>
      <c r="D1" s="11"/>
    </row>
    <row r="2" spans="1:5" x14ac:dyDescent="0.35">
      <c r="A2" s="12" t="s">
        <v>82</v>
      </c>
      <c r="D2" s="11"/>
    </row>
    <row r="3" spans="1:5" x14ac:dyDescent="0.35">
      <c r="A3" s="10" t="s">
        <v>65</v>
      </c>
      <c r="D3" s="11"/>
    </row>
    <row r="4" spans="1:5" x14ac:dyDescent="0.35">
      <c r="D4" s="11"/>
    </row>
    <row r="5" spans="1:5" x14ac:dyDescent="0.35">
      <c r="A5" s="10" t="s">
        <v>66</v>
      </c>
      <c r="B5" s="10" t="s">
        <v>10</v>
      </c>
      <c r="C5" s="10" t="s">
        <v>67</v>
      </c>
      <c r="D5" s="13"/>
      <c r="E5" s="14" t="s">
        <v>68</v>
      </c>
    </row>
    <row r="6" spans="1:5" x14ac:dyDescent="0.35">
      <c r="A6" t="s">
        <v>69</v>
      </c>
      <c r="B6" t="s">
        <v>70</v>
      </c>
      <c r="C6">
        <v>64</v>
      </c>
      <c r="D6" s="11"/>
      <c r="E6" s="15">
        <f>(C6/$C$6)</f>
        <v>1</v>
      </c>
    </row>
    <row r="7" spans="1:5" x14ac:dyDescent="0.35">
      <c r="A7" t="s">
        <v>71</v>
      </c>
      <c r="B7" t="s">
        <v>72</v>
      </c>
      <c r="C7">
        <v>69</v>
      </c>
      <c r="D7" s="11"/>
      <c r="E7" s="15">
        <f t="shared" ref="E7:E9" si="0">(C7/$C$6)</f>
        <v>1.078125</v>
      </c>
    </row>
    <row r="8" spans="1:5" x14ac:dyDescent="0.35">
      <c r="A8" t="s">
        <v>73</v>
      </c>
      <c r="B8" t="s">
        <v>74</v>
      </c>
      <c r="C8">
        <v>71</v>
      </c>
      <c r="D8" s="11"/>
      <c r="E8" s="15">
        <f t="shared" si="0"/>
        <v>1.109375</v>
      </c>
    </row>
    <row r="9" spans="1:5" x14ac:dyDescent="0.35">
      <c r="A9" t="s">
        <v>75</v>
      </c>
      <c r="B9" t="s">
        <v>74</v>
      </c>
      <c r="C9">
        <v>74</v>
      </c>
      <c r="D9" s="11"/>
      <c r="E9" s="15">
        <f t="shared" si="0"/>
        <v>1.15625</v>
      </c>
    </row>
    <row r="10" spans="1:5" x14ac:dyDescent="0.35">
      <c r="D10" s="11"/>
    </row>
    <row r="11" spans="1:5" x14ac:dyDescent="0.35">
      <c r="A11" s="10" t="s">
        <v>76</v>
      </c>
      <c r="B11" s="10" t="s">
        <v>10</v>
      </c>
      <c r="C11" s="10" t="s">
        <v>77</v>
      </c>
      <c r="D11" s="13" t="s">
        <v>78</v>
      </c>
      <c r="E11" s="10" t="s">
        <v>68</v>
      </c>
    </row>
    <row r="12" spans="1:5" x14ac:dyDescent="0.35">
      <c r="A12" t="s">
        <v>69</v>
      </c>
      <c r="B12" t="s">
        <v>70</v>
      </c>
      <c r="C12" s="16">
        <v>0.69861111111111107</v>
      </c>
      <c r="D12" s="11">
        <f>16*60+46</f>
        <v>1006</v>
      </c>
      <c r="E12" s="15">
        <f>D12/$D$12</f>
        <v>1</v>
      </c>
    </row>
    <row r="13" spans="1:5" x14ac:dyDescent="0.35">
      <c r="A13" t="s">
        <v>73</v>
      </c>
      <c r="B13" t="s">
        <v>74</v>
      </c>
      <c r="C13" s="16">
        <v>0.79722222222222217</v>
      </c>
      <c r="D13" s="11">
        <f>19*60+8</f>
        <v>1148</v>
      </c>
      <c r="E13" s="15">
        <f t="shared" ref="E13:E16" si="1">D13/$D$12</f>
        <v>1.1411530815109343</v>
      </c>
    </row>
    <row r="14" spans="1:5" x14ac:dyDescent="0.35">
      <c r="A14" t="s">
        <v>71</v>
      </c>
      <c r="B14" t="s">
        <v>72</v>
      </c>
      <c r="C14" s="16">
        <v>0.81111111111111101</v>
      </c>
      <c r="D14" s="11">
        <f>19*60+28</f>
        <v>1168</v>
      </c>
      <c r="E14" s="15">
        <f t="shared" si="1"/>
        <v>1.1610337972166997</v>
      </c>
    </row>
    <row r="15" spans="1:5" x14ac:dyDescent="0.35">
      <c r="A15" t="s">
        <v>79</v>
      </c>
      <c r="B15" t="s">
        <v>74</v>
      </c>
      <c r="C15" s="16">
        <v>0.81180555555555556</v>
      </c>
      <c r="D15" s="11">
        <f>19*60+29</f>
        <v>1169</v>
      </c>
      <c r="E15" s="15">
        <f t="shared" si="1"/>
        <v>1.162027833001988</v>
      </c>
    </row>
    <row r="16" spans="1:5" x14ac:dyDescent="0.35">
      <c r="A16" t="s">
        <v>81</v>
      </c>
      <c r="B16" t="s">
        <v>80</v>
      </c>
      <c r="C16" s="16">
        <v>0.82291666666666663</v>
      </c>
      <c r="D16" s="11">
        <f>19*60+45</f>
        <v>1185</v>
      </c>
      <c r="E16" s="15">
        <f t="shared" si="1"/>
        <v>1.1779324055666005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Slalom Results</vt:lpstr>
      <vt:lpstr>DR results</vt:lpstr>
    </vt:vector>
  </TitlesOfParts>
  <Company>Kreekhof Enterprises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Jennie Goldberg</cp:lastModifiedBy>
  <dcterms:created xsi:type="dcterms:W3CDTF">2012-03-20T14:54:48Z</dcterms:created>
  <dcterms:modified xsi:type="dcterms:W3CDTF">2016-03-23T03:56:56Z</dcterms:modified>
</cp:coreProperties>
</file>