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0" yWindow="460" windowWidth="19280" windowHeight="10880"/>
  </bookViews>
  <sheets>
    <sheet name="Slalom" sheetId="4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6" i="4" l="1"/>
  <c r="H16" i="4"/>
  <c r="L16" i="4"/>
  <c r="K9" i="4"/>
  <c r="H9" i="4"/>
  <c r="L9" i="4"/>
  <c r="H15" i="4"/>
  <c r="H14" i="4"/>
  <c r="H13" i="4"/>
  <c r="H33" i="4"/>
  <c r="H32" i="4"/>
  <c r="H31" i="4"/>
  <c r="H30" i="4"/>
  <c r="H25" i="4"/>
  <c r="H28" i="4"/>
  <c r="H27" i="4"/>
  <c r="H26" i="4"/>
  <c r="H29" i="4"/>
  <c r="H19" i="4"/>
  <c r="H20" i="4"/>
  <c r="H17" i="4"/>
  <c r="H18" i="4"/>
  <c r="H7" i="4"/>
  <c r="H8" i="4"/>
  <c r="H10" i="4"/>
  <c r="H11" i="4"/>
  <c r="H12" i="4"/>
  <c r="H21" i="4"/>
  <c r="H23" i="4"/>
  <c r="H22" i="4"/>
  <c r="H24" i="4"/>
  <c r="K30" i="4"/>
  <c r="L30" i="4"/>
  <c r="K19" i="4"/>
  <c r="L19" i="4"/>
  <c r="K23" i="4"/>
  <c r="L23" i="4"/>
  <c r="K21" i="4"/>
  <c r="L21" i="4"/>
  <c r="K18" i="4"/>
  <c r="L31" i="4"/>
  <c r="K33" i="4"/>
  <c r="L33" i="4"/>
  <c r="K15" i="4"/>
  <c r="L15" i="4"/>
  <c r="K31" i="4"/>
  <c r="K26" i="4"/>
  <c r="L26" i="4"/>
  <c r="K14" i="4"/>
  <c r="L14" i="4"/>
  <c r="K25" i="4"/>
  <c r="L25" i="4"/>
  <c r="K13" i="4"/>
  <c r="L13" i="4"/>
  <c r="L18" i="4"/>
  <c r="K24" i="4"/>
  <c r="L24" i="4"/>
  <c r="K22" i="4"/>
  <c r="L22" i="4"/>
  <c r="K12" i="4"/>
  <c r="L12" i="4"/>
  <c r="K20" i="4"/>
  <c r="L20" i="4"/>
  <c r="K29" i="4"/>
  <c r="L29" i="4"/>
  <c r="K17" i="4"/>
  <c r="L17" i="4"/>
  <c r="K11" i="4"/>
  <c r="L11" i="4"/>
  <c r="K10" i="4"/>
  <c r="L10" i="4"/>
  <c r="K7" i="4"/>
  <c r="L7" i="4"/>
  <c r="K8" i="4"/>
  <c r="L8" i="4"/>
  <c r="K27" i="4"/>
  <c r="L27" i="4"/>
  <c r="K28" i="4"/>
  <c r="L28" i="4"/>
  <c r="K32" i="4"/>
  <c r="L32" i="4"/>
</calcChain>
</file>

<file path=xl/sharedStrings.xml><?xml version="1.0" encoding="utf-8"?>
<sst xmlns="http://schemas.openxmlformats.org/spreadsheetml/2006/main" count="132" uniqueCount="74">
  <si>
    <t>Class</t>
  </si>
  <si>
    <t>Name</t>
  </si>
  <si>
    <t>Last Name</t>
  </si>
  <si>
    <t>Time1</t>
  </si>
  <si>
    <t>Penalties1</t>
  </si>
  <si>
    <t>Total1</t>
  </si>
  <si>
    <t>Time2</t>
  </si>
  <si>
    <t>Penalties2</t>
  </si>
  <si>
    <t>Total2</t>
  </si>
  <si>
    <t>BestTime</t>
  </si>
  <si>
    <t>Place</t>
  </si>
  <si>
    <t>C1</t>
  </si>
  <si>
    <t>Joel</t>
  </si>
  <si>
    <t>David</t>
  </si>
  <si>
    <t>Rufus</t>
  </si>
  <si>
    <t>Knapp</t>
  </si>
  <si>
    <t>Fleming</t>
  </si>
  <si>
    <t>Jacob</t>
  </si>
  <si>
    <t>Selander</t>
  </si>
  <si>
    <t>K1 Rec</t>
  </si>
  <si>
    <t>age</t>
  </si>
  <si>
    <t>Age Group</t>
  </si>
  <si>
    <t>Bib</t>
  </si>
  <si>
    <t>Esther</t>
  </si>
  <si>
    <t>Andrews</t>
  </si>
  <si>
    <t>FOG</t>
  </si>
  <si>
    <t>participants</t>
  </si>
  <si>
    <t>slalom races</t>
  </si>
  <si>
    <t>2nd events</t>
  </si>
  <si>
    <t>Mary</t>
  </si>
  <si>
    <t>Keppler</t>
  </si>
  <si>
    <t>birthday</t>
  </si>
  <si>
    <t>practice only</t>
  </si>
  <si>
    <t>Steve</t>
  </si>
  <si>
    <t>Masters</t>
  </si>
  <si>
    <t>K1 Race</t>
  </si>
  <si>
    <t>Martin</t>
  </si>
  <si>
    <t>K2</t>
  </si>
  <si>
    <t>Mixed</t>
  </si>
  <si>
    <t>Kira &amp; Steve</t>
  </si>
  <si>
    <t>Esther &amp; Steve</t>
  </si>
  <si>
    <t>Jennie &amp; Dave</t>
  </si>
  <si>
    <t>Zimberg</t>
  </si>
  <si>
    <t>K1 W Rec</t>
  </si>
  <si>
    <t>Senior</t>
  </si>
  <si>
    <t>Joni</t>
  </si>
  <si>
    <t>Gore</t>
  </si>
  <si>
    <t>Amaya</t>
  </si>
  <si>
    <t>Rodriguez</t>
  </si>
  <si>
    <t>Brandi</t>
  </si>
  <si>
    <t>Van de Houten</t>
  </si>
  <si>
    <t>Megan</t>
  </si>
  <si>
    <t>Kelly</t>
  </si>
  <si>
    <t>T. Rex</t>
  </si>
  <si>
    <t>Rob</t>
  </si>
  <si>
    <t>Scanlon</t>
  </si>
  <si>
    <t>Taylor</t>
  </si>
  <si>
    <t>Parsons</t>
  </si>
  <si>
    <t>Cotton</t>
  </si>
  <si>
    <t>Peterson</t>
  </si>
  <si>
    <t>Ryan</t>
  </si>
  <si>
    <t>Johnson</t>
  </si>
  <si>
    <t>Zimmerman</t>
  </si>
  <si>
    <t>K1 W</t>
  </si>
  <si>
    <t>Joey</t>
  </si>
  <si>
    <t>Yeaple</t>
  </si>
  <si>
    <t>Sarah</t>
  </si>
  <si>
    <t>Bahn</t>
  </si>
  <si>
    <t>2018 NW Whitewater Slalom Cup #1</t>
  </si>
  <si>
    <t xml:space="preserve">Spring Cedar Race </t>
  </si>
  <si>
    <t>Landsburg, WA</t>
  </si>
  <si>
    <t>McCune</t>
  </si>
  <si>
    <t>Flow: 438 cfs</t>
  </si>
  <si>
    <t>Lillian &amp; Steve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</si>
</sst>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;@"/>
    <numFmt numFmtId="165" formatCode="_-[$$-409]* #,##0.00_ ;_-[$$-409]* \-#,##0.00\ ;_-[$$-409]* &quot;-&quot;??_ ;_-@_ 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6"/>
      <color theme="0"/>
      <name val="Calibri"/>
      <scheme val="minor"/>
    </font>
    <font>
      <sz val="11"/>
      <color theme="0"/>
      <name val="Calibri"/>
      <scheme val="minor"/>
    </font>
    <font>
      <sz val="11"/>
      <color theme="0"/>
      <name val="Calibri"/>
      <family val="2"/>
      <scheme val="minor"/>
    </font>
    <font>
      <sz val="11"/>
      <color theme="3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0" applyNumberFormat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3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17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39994506668294322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able15" displayName="Table15" ref="A6:O33" totalsRowShown="0" headerRowDxfId="16" dataDxfId="15">
  <autoFilter ref="A6:O33"/>
  <sortState ref="A6:O32">
    <sortCondition ref="A5:A32"/>
  </sortState>
  <tableColumns count="15">
    <tableColumn id="1" name="Class" dataDxfId="14"/>
    <tableColumn id="2" name="Age Group" dataDxfId="13"/>
    <tableColumn id="3" name="Bib" dataDxfId="12"/>
    <tableColumn id="4" name="Name" dataDxfId="11"/>
    <tableColumn id="5" name="Last Name" dataDxfId="10"/>
    <tableColumn id="6" name="Time1" dataDxfId="9"/>
    <tableColumn id="7" name="Penalties1" dataDxfId="8"/>
    <tableColumn id="8" name="Total1" dataDxfId="7">
      <calculatedColumnFormula>Table15[[#This Row],[Penalties1]]+Table15[[#This Row],[Time1]]</calculatedColumnFormula>
    </tableColumn>
    <tableColumn id="9" name="Time2" dataDxfId="6"/>
    <tableColumn id="10" name="Penalties2" dataDxfId="5"/>
    <tableColumn id="11" name="Total2" dataDxfId="4"/>
    <tableColumn id="12" name="BestTime" dataDxfId="3">
      <calculatedColumnFormula>IF(I7,IF(H7&lt;K7,H7,K7),H7)</calculatedColumnFormula>
    </tableColumn>
    <tableColumn id="15" name="Place" dataDxfId="2"/>
    <tableColumn id="14" name="age" dataDxfId="1"/>
    <tableColumn id="13" name="birthday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zoomScale="125" workbookViewId="0">
      <selection activeCell="C38" sqref="C38"/>
    </sheetView>
  </sheetViews>
  <sheetFormatPr defaultColWidth="8.81640625" defaultRowHeight="14.5" x14ac:dyDescent="0.35"/>
  <cols>
    <col min="1" max="1" width="31.26953125" style="1" bestFit="1" customWidth="1"/>
    <col min="2" max="2" width="13.81640625" style="1" customWidth="1"/>
    <col min="3" max="3" width="7.1796875" style="1" customWidth="1"/>
    <col min="4" max="4" width="13.6328125" style="1" customWidth="1"/>
    <col min="5" max="5" width="20.1796875" style="1" customWidth="1"/>
    <col min="6" max="6" width="8.81640625" style="1"/>
    <col min="7" max="7" width="11" style="1" customWidth="1"/>
    <col min="8" max="9" width="8.81640625" style="1"/>
    <col min="10" max="10" width="11" style="1" customWidth="1"/>
    <col min="11" max="11" width="8.81640625" style="1"/>
    <col min="12" max="14" width="10.1796875" style="1" customWidth="1"/>
    <col min="15" max="16" width="8.81640625" style="1"/>
    <col min="17" max="17" width="9.6328125" style="1" bestFit="1" customWidth="1"/>
    <col min="18" max="16384" width="8.81640625" style="1"/>
  </cols>
  <sheetData>
    <row r="1" spans="1:15" x14ac:dyDescent="0.35">
      <c r="A1" s="15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</row>
    <row r="2" spans="1:15" s="8" customFormat="1" ht="21" x14ac:dyDescent="0.25">
      <c r="A2" s="6" t="s">
        <v>69</v>
      </c>
      <c r="B2" s="7"/>
      <c r="C2" s="7"/>
      <c r="N2" s="8" t="s">
        <v>20</v>
      </c>
    </row>
    <row r="3" spans="1:15" s="8" customFormat="1" ht="21" x14ac:dyDescent="0.25">
      <c r="A3" s="12">
        <v>43170</v>
      </c>
      <c r="B3" s="7"/>
      <c r="C3" s="7"/>
    </row>
    <row r="4" spans="1:15" s="8" customFormat="1" x14ac:dyDescent="0.35">
      <c r="A4" s="17" t="s">
        <v>72</v>
      </c>
      <c r="C4" s="7"/>
    </row>
    <row r="5" spans="1:15" s="8" customFormat="1" ht="21" x14ac:dyDescent="0.25">
      <c r="A5" s="6" t="s">
        <v>70</v>
      </c>
      <c r="B5" s="7"/>
      <c r="C5" s="7"/>
    </row>
    <row r="6" spans="1:15" s="3" customFormat="1" ht="15" x14ac:dyDescent="0.2">
      <c r="A6" s="3" t="s">
        <v>0</v>
      </c>
      <c r="B6" s="3" t="s">
        <v>21</v>
      </c>
      <c r="C6" s="3" t="s">
        <v>22</v>
      </c>
      <c r="D6" s="3" t="s">
        <v>1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6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20</v>
      </c>
      <c r="O6" s="3" t="s">
        <v>31</v>
      </c>
    </row>
    <row r="7" spans="1:15" ht="15" x14ac:dyDescent="0.2">
      <c r="A7" s="1" t="s">
        <v>11</v>
      </c>
      <c r="B7" s="1" t="s">
        <v>34</v>
      </c>
      <c r="C7" s="1">
        <v>61</v>
      </c>
      <c r="D7" s="1" t="s">
        <v>12</v>
      </c>
      <c r="E7" s="1" t="s">
        <v>71</v>
      </c>
      <c r="F7" s="16">
        <v>112</v>
      </c>
      <c r="G7" s="1">
        <v>2</v>
      </c>
      <c r="H7" s="16">
        <f>Table15[[#This Row],[Penalties1]]+Table15[[#This Row],[Time1]]</f>
        <v>114</v>
      </c>
      <c r="I7" s="1">
        <v>113.08</v>
      </c>
      <c r="J7" s="1">
        <v>2</v>
      </c>
      <c r="K7" s="1">
        <f t="shared" ref="K7:K33" si="0">I7+J7</f>
        <v>115.08</v>
      </c>
      <c r="L7" s="1">
        <f t="shared" ref="L7:L33" si="1">IF(I7,IF(H7&lt;K7,H7,K7),H7)</f>
        <v>114</v>
      </c>
      <c r="M7" s="1">
        <v>1</v>
      </c>
    </row>
    <row r="8" spans="1:15" ht="15" x14ac:dyDescent="0.2">
      <c r="A8" s="1" t="s">
        <v>11</v>
      </c>
      <c r="B8" s="1" t="s">
        <v>44</v>
      </c>
      <c r="C8" s="1">
        <v>60</v>
      </c>
      <c r="D8" s="1" t="s">
        <v>60</v>
      </c>
      <c r="E8" s="1" t="s">
        <v>67</v>
      </c>
      <c r="F8" s="16">
        <v>110.15</v>
      </c>
      <c r="G8" s="1">
        <v>4</v>
      </c>
      <c r="H8" s="1">
        <f>Table15[[#This Row],[Penalties1]]+Table15[[#This Row],[Time1]]</f>
        <v>114.15</v>
      </c>
      <c r="I8" s="1">
        <v>110</v>
      </c>
      <c r="J8" s="1">
        <v>2</v>
      </c>
      <c r="K8" s="1">
        <f t="shared" si="0"/>
        <v>112</v>
      </c>
      <c r="L8" s="1">
        <f t="shared" si="1"/>
        <v>112</v>
      </c>
      <c r="M8" s="1">
        <v>2</v>
      </c>
      <c r="O8" s="9"/>
    </row>
    <row r="9" spans="1:15" ht="15" x14ac:dyDescent="0.2">
      <c r="A9" s="1" t="s">
        <v>35</v>
      </c>
      <c r="B9" s="1" t="s">
        <v>25</v>
      </c>
      <c r="C9" s="1">
        <v>64</v>
      </c>
      <c r="D9" s="1" t="s">
        <v>13</v>
      </c>
      <c r="E9" s="1" t="s">
        <v>62</v>
      </c>
      <c r="F9" s="16">
        <v>112.62</v>
      </c>
      <c r="G9" s="1">
        <v>6</v>
      </c>
      <c r="H9" s="1">
        <f>Table15[[#This Row],[Penalties1]]+Table15[[#This Row],[Time1]]</f>
        <v>118.62</v>
      </c>
      <c r="I9" s="1">
        <v>117.02</v>
      </c>
      <c r="J9" s="1">
        <v>2</v>
      </c>
      <c r="K9" s="1">
        <f t="shared" si="0"/>
        <v>119.02</v>
      </c>
      <c r="L9" s="4">
        <f t="shared" si="1"/>
        <v>118.62</v>
      </c>
      <c r="M9" s="4">
        <v>1</v>
      </c>
    </row>
    <row r="10" spans="1:15" ht="15" x14ac:dyDescent="0.2">
      <c r="A10" s="1" t="s">
        <v>35</v>
      </c>
      <c r="B10" s="1" t="s">
        <v>25</v>
      </c>
      <c r="C10" s="1">
        <v>66</v>
      </c>
      <c r="D10" s="1" t="s">
        <v>13</v>
      </c>
      <c r="E10" s="1" t="s">
        <v>61</v>
      </c>
      <c r="F10" s="16">
        <v>120.61</v>
      </c>
      <c r="G10" s="1">
        <v>0</v>
      </c>
      <c r="H10" s="1">
        <f>Table15[[#This Row],[Penalties1]]+Table15[[#This Row],[Time1]]</f>
        <v>120.61</v>
      </c>
      <c r="I10" s="1">
        <v>120.23</v>
      </c>
      <c r="J10" s="1">
        <v>0</v>
      </c>
      <c r="K10" s="1">
        <f t="shared" si="0"/>
        <v>120.23</v>
      </c>
      <c r="L10" s="1">
        <f t="shared" si="1"/>
        <v>120.23</v>
      </c>
      <c r="M10" s="1">
        <v>2</v>
      </c>
      <c r="O10" s="9"/>
    </row>
    <row r="11" spans="1:15" ht="15" x14ac:dyDescent="0.2">
      <c r="A11" s="1" t="s">
        <v>35</v>
      </c>
      <c r="B11" s="1" t="s">
        <v>25</v>
      </c>
      <c r="C11" s="1">
        <v>63</v>
      </c>
      <c r="D11" s="1" t="s">
        <v>13</v>
      </c>
      <c r="E11" s="1" t="s">
        <v>16</v>
      </c>
      <c r="F11" s="16">
        <v>125.65</v>
      </c>
      <c r="G11" s="1">
        <v>4</v>
      </c>
      <c r="H11" s="1">
        <f>Table15[[#This Row],[Penalties1]]+Table15[[#This Row],[Time1]]</f>
        <v>129.65</v>
      </c>
      <c r="I11" s="1">
        <v>122.37</v>
      </c>
      <c r="J11" s="1">
        <v>0</v>
      </c>
      <c r="K11" s="1">
        <f t="shared" si="0"/>
        <v>122.37</v>
      </c>
      <c r="L11" s="1">
        <f t="shared" si="1"/>
        <v>122.37</v>
      </c>
      <c r="M11" s="1">
        <v>3</v>
      </c>
      <c r="O11" s="9"/>
    </row>
    <row r="12" spans="1:15" ht="15" x14ac:dyDescent="0.2">
      <c r="A12" s="1" t="s">
        <v>35</v>
      </c>
      <c r="B12" s="1" t="s">
        <v>25</v>
      </c>
      <c r="C12" s="1">
        <v>65</v>
      </c>
      <c r="D12" s="1" t="s">
        <v>14</v>
      </c>
      <c r="E12" s="1" t="s">
        <v>15</v>
      </c>
      <c r="F12" s="16">
        <v>132.18</v>
      </c>
      <c r="G12" s="1">
        <v>2</v>
      </c>
      <c r="H12" s="1">
        <f>Table15[[#This Row],[Penalties1]]+Table15[[#This Row],[Time1]]</f>
        <v>134.18</v>
      </c>
      <c r="I12" s="1">
        <v>129.56</v>
      </c>
      <c r="J12" s="1">
        <v>4</v>
      </c>
      <c r="K12" s="1">
        <f t="shared" si="0"/>
        <v>133.56</v>
      </c>
      <c r="L12" s="4">
        <f t="shared" si="1"/>
        <v>133.56</v>
      </c>
      <c r="M12" s="4">
        <v>4</v>
      </c>
      <c r="O12" s="9"/>
    </row>
    <row r="13" spans="1:15" ht="15" x14ac:dyDescent="0.2">
      <c r="A13" s="1" t="s">
        <v>35</v>
      </c>
      <c r="B13" s="1" t="s">
        <v>34</v>
      </c>
      <c r="C13" s="1">
        <v>62</v>
      </c>
      <c r="D13" s="1" t="s">
        <v>12</v>
      </c>
      <c r="E13" s="1" t="s">
        <v>36</v>
      </c>
      <c r="F13" s="16">
        <v>111.27</v>
      </c>
      <c r="G13" s="1">
        <v>0</v>
      </c>
      <c r="H13" s="16">
        <f>Table15[[#This Row],[Penalties1]]+Table15[[#This Row],[Time1]]</f>
        <v>111.27</v>
      </c>
      <c r="I13" s="16">
        <v>102.9</v>
      </c>
      <c r="J13" s="1">
        <v>2</v>
      </c>
      <c r="K13" s="1">
        <f t="shared" si="0"/>
        <v>104.9</v>
      </c>
      <c r="L13" s="1">
        <f t="shared" si="1"/>
        <v>104.9</v>
      </c>
      <c r="M13" s="4">
        <v>1</v>
      </c>
      <c r="O13" s="9"/>
    </row>
    <row r="14" spans="1:15" ht="15" x14ac:dyDescent="0.2">
      <c r="A14" s="1" t="s">
        <v>35</v>
      </c>
      <c r="B14" s="1" t="s">
        <v>34</v>
      </c>
      <c r="C14" s="1">
        <v>68</v>
      </c>
      <c r="D14" s="1" t="s">
        <v>17</v>
      </c>
      <c r="E14" s="1" t="s">
        <v>18</v>
      </c>
      <c r="F14" s="16">
        <v>113.18</v>
      </c>
      <c r="G14" s="1">
        <v>2</v>
      </c>
      <c r="H14" s="16">
        <f>Table15[[#This Row],[Penalties1]]+Table15[[#This Row],[Time1]]</f>
        <v>115.18</v>
      </c>
      <c r="I14" s="16">
        <v>116.55</v>
      </c>
      <c r="J14" s="1">
        <v>2</v>
      </c>
      <c r="K14" s="1">
        <f t="shared" si="0"/>
        <v>118.55</v>
      </c>
      <c r="L14" s="1">
        <f t="shared" si="1"/>
        <v>115.18</v>
      </c>
      <c r="M14" s="4">
        <v>2</v>
      </c>
    </row>
    <row r="15" spans="1:15" ht="15" x14ac:dyDescent="0.2">
      <c r="A15" s="1" t="s">
        <v>35</v>
      </c>
      <c r="B15" s="1" t="s">
        <v>34</v>
      </c>
      <c r="C15" s="1">
        <v>67</v>
      </c>
      <c r="D15" s="1" t="s">
        <v>33</v>
      </c>
      <c r="E15" s="1" t="s">
        <v>24</v>
      </c>
      <c r="F15" s="16">
        <v>152.02000000000001</v>
      </c>
      <c r="G15" s="1">
        <v>10</v>
      </c>
      <c r="H15" s="16">
        <f>Table15[[#This Row],[Penalties1]]+Table15[[#This Row],[Time1]]</f>
        <v>162.02000000000001</v>
      </c>
      <c r="I15" s="16">
        <v>139.34</v>
      </c>
      <c r="J15" s="1">
        <v>2</v>
      </c>
      <c r="K15" s="1">
        <f t="shared" si="0"/>
        <v>141.34</v>
      </c>
      <c r="L15" s="1">
        <f t="shared" si="1"/>
        <v>141.34</v>
      </c>
      <c r="M15" s="1">
        <v>3</v>
      </c>
    </row>
    <row r="16" spans="1:15" ht="15" x14ac:dyDescent="0.2">
      <c r="A16" s="1" t="s">
        <v>35</v>
      </c>
      <c r="B16" s="1" t="s">
        <v>44</v>
      </c>
      <c r="C16" s="1">
        <v>69</v>
      </c>
      <c r="D16" s="1" t="s">
        <v>56</v>
      </c>
      <c r="E16" s="1" t="s">
        <v>57</v>
      </c>
      <c r="F16" s="16">
        <v>132.5</v>
      </c>
      <c r="G16" s="1">
        <v>2</v>
      </c>
      <c r="H16" s="16">
        <f>Table15[[#This Row],[Penalties1]]+Table15[[#This Row],[Time1]]</f>
        <v>134.5</v>
      </c>
      <c r="I16" s="16">
        <v>124.5</v>
      </c>
      <c r="J16" s="1">
        <v>4</v>
      </c>
      <c r="K16" s="1">
        <f t="shared" si="0"/>
        <v>128.5</v>
      </c>
      <c r="L16" s="4">
        <f t="shared" si="1"/>
        <v>128.5</v>
      </c>
      <c r="M16" s="1">
        <v>1</v>
      </c>
    </row>
    <row r="17" spans="1:17" ht="15" x14ac:dyDescent="0.2">
      <c r="A17" s="1" t="s">
        <v>19</v>
      </c>
      <c r="B17" s="1" t="s">
        <v>44</v>
      </c>
      <c r="C17" s="1">
        <v>73</v>
      </c>
      <c r="D17" s="1" t="s">
        <v>56</v>
      </c>
      <c r="E17" s="1" t="s">
        <v>57</v>
      </c>
      <c r="F17" s="16">
        <v>148.38999999999999</v>
      </c>
      <c r="G17" s="1">
        <v>4</v>
      </c>
      <c r="H17" s="16">
        <f>Table15[[#This Row],[Penalties1]]+Table15[[#This Row],[Time1]]</f>
        <v>152.38999999999999</v>
      </c>
      <c r="I17" s="16">
        <v>146.27000000000001</v>
      </c>
      <c r="K17" s="1">
        <f t="shared" si="0"/>
        <v>146.27000000000001</v>
      </c>
      <c r="L17" s="1">
        <f t="shared" si="1"/>
        <v>146.27000000000001</v>
      </c>
      <c r="M17" s="1">
        <v>1</v>
      </c>
      <c r="O17" s="9"/>
    </row>
    <row r="18" spans="1:17" ht="15" x14ac:dyDescent="0.2">
      <c r="A18" s="1" t="s">
        <v>19</v>
      </c>
      <c r="B18" s="1" t="s">
        <v>44</v>
      </c>
      <c r="C18" s="1">
        <v>70</v>
      </c>
      <c r="D18" s="1" t="s">
        <v>58</v>
      </c>
      <c r="E18" s="1" t="s">
        <v>59</v>
      </c>
      <c r="F18" s="16">
        <v>174.8</v>
      </c>
      <c r="G18" s="1">
        <v>10</v>
      </c>
      <c r="H18" s="16">
        <f>Table15[[#This Row],[Penalties1]]+Table15[[#This Row],[Time1]]</f>
        <v>184.8</v>
      </c>
      <c r="I18" s="16">
        <v>173.18</v>
      </c>
      <c r="J18" s="1">
        <v>6</v>
      </c>
      <c r="K18" s="1">
        <f t="shared" si="0"/>
        <v>179.18</v>
      </c>
      <c r="L18" s="4">
        <f t="shared" si="1"/>
        <v>179.18</v>
      </c>
      <c r="M18" s="4">
        <v>2</v>
      </c>
    </row>
    <row r="19" spans="1:17" ht="15" x14ac:dyDescent="0.2">
      <c r="A19" s="5" t="s">
        <v>19</v>
      </c>
      <c r="B19" s="1" t="s">
        <v>44</v>
      </c>
      <c r="C19" s="1">
        <v>72</v>
      </c>
      <c r="D19" s="1" t="s">
        <v>17</v>
      </c>
      <c r="E19" s="1" t="s">
        <v>53</v>
      </c>
      <c r="F19" s="16">
        <v>183.53</v>
      </c>
      <c r="G19" s="1">
        <v>18</v>
      </c>
      <c r="H19" s="16">
        <f>Table15[[#This Row],[Penalties1]]+Table15[[#This Row],[Time1]]</f>
        <v>201.53</v>
      </c>
      <c r="I19" s="16"/>
      <c r="K19" s="1">
        <f t="shared" si="0"/>
        <v>0</v>
      </c>
      <c r="L19" s="1">
        <f t="shared" si="1"/>
        <v>201.53</v>
      </c>
      <c r="M19" s="1">
        <v>3</v>
      </c>
    </row>
    <row r="20" spans="1:17" ht="15" x14ac:dyDescent="0.2">
      <c r="A20" s="1" t="s">
        <v>19</v>
      </c>
      <c r="B20" s="1" t="s">
        <v>44</v>
      </c>
      <c r="C20" s="1">
        <v>71</v>
      </c>
      <c r="D20" s="1" t="s">
        <v>54</v>
      </c>
      <c r="E20" s="1" t="s">
        <v>55</v>
      </c>
      <c r="F20" s="16">
        <v>162.4</v>
      </c>
      <c r="G20" s="1">
        <v>56</v>
      </c>
      <c r="H20" s="16">
        <f>Table15[[#This Row],[Penalties1]]+Table15[[#This Row],[Time1]]</f>
        <v>218.4</v>
      </c>
      <c r="I20" s="16">
        <v>163.89</v>
      </c>
      <c r="J20" s="1">
        <v>54</v>
      </c>
      <c r="K20" s="1">
        <f t="shared" si="0"/>
        <v>217.89</v>
      </c>
      <c r="L20" s="4">
        <f t="shared" si="1"/>
        <v>217.89</v>
      </c>
      <c r="M20" s="4">
        <v>4</v>
      </c>
      <c r="O20" s="9"/>
      <c r="Q20" s="9"/>
    </row>
    <row r="21" spans="1:17" ht="15" x14ac:dyDescent="0.2">
      <c r="A21" s="1" t="s">
        <v>63</v>
      </c>
      <c r="B21" s="1" t="s">
        <v>25</v>
      </c>
      <c r="C21" s="1">
        <v>41</v>
      </c>
      <c r="D21" s="1" t="s">
        <v>64</v>
      </c>
      <c r="E21" s="1" t="s">
        <v>65</v>
      </c>
      <c r="F21" s="16">
        <v>147.31</v>
      </c>
      <c r="G21" s="1">
        <v>0</v>
      </c>
      <c r="H21" s="16">
        <f>Table15[[#This Row],[Penalties1]]+Table15[[#This Row],[Time1]]</f>
        <v>147.31</v>
      </c>
      <c r="I21" s="16">
        <v>148.59</v>
      </c>
      <c r="J21" s="1">
        <v>0</v>
      </c>
      <c r="K21" s="1">
        <f t="shared" si="0"/>
        <v>148.59</v>
      </c>
      <c r="L21" s="1">
        <f t="shared" si="1"/>
        <v>147.31</v>
      </c>
      <c r="M21" s="1">
        <v>1</v>
      </c>
    </row>
    <row r="22" spans="1:17" ht="15" x14ac:dyDescent="0.2">
      <c r="A22" s="1" t="s">
        <v>63</v>
      </c>
      <c r="B22" s="1" t="s">
        <v>25</v>
      </c>
      <c r="C22" s="1">
        <v>42</v>
      </c>
      <c r="D22" s="1" t="s">
        <v>29</v>
      </c>
      <c r="E22" s="1" t="s">
        <v>30</v>
      </c>
      <c r="F22" s="16">
        <v>180.13</v>
      </c>
      <c r="G22" s="1">
        <v>54</v>
      </c>
      <c r="H22" s="16">
        <f>Table15[[#This Row],[Penalties1]]+Table15[[#This Row],[Time1]]</f>
        <v>234.13</v>
      </c>
      <c r="I22" s="16">
        <v>220.45</v>
      </c>
      <c r="J22" s="1">
        <v>4</v>
      </c>
      <c r="K22" s="1">
        <f t="shared" si="0"/>
        <v>224.45</v>
      </c>
      <c r="L22" s="4">
        <f t="shared" si="1"/>
        <v>224.45</v>
      </c>
      <c r="M22" s="4">
        <v>2</v>
      </c>
      <c r="O22" s="9"/>
    </row>
    <row r="23" spans="1:17" ht="15" x14ac:dyDescent="0.2">
      <c r="A23" s="1" t="s">
        <v>63</v>
      </c>
      <c r="B23" s="1" t="s">
        <v>34</v>
      </c>
      <c r="C23" s="1">
        <v>40</v>
      </c>
      <c r="D23" s="1" t="s">
        <v>66</v>
      </c>
      <c r="E23" s="1" t="s">
        <v>67</v>
      </c>
      <c r="F23" s="16">
        <v>114.16</v>
      </c>
      <c r="G23" s="1">
        <v>2</v>
      </c>
      <c r="H23" s="16">
        <f>Table15[[#This Row],[Penalties1]]+Table15[[#This Row],[Time1]]</f>
        <v>116.16</v>
      </c>
      <c r="I23" s="16">
        <v>115.16</v>
      </c>
      <c r="J23" s="1">
        <v>2</v>
      </c>
      <c r="K23" s="1">
        <f t="shared" si="0"/>
        <v>117.16</v>
      </c>
      <c r="L23" s="1">
        <f t="shared" si="1"/>
        <v>116.16</v>
      </c>
      <c r="M23" s="1">
        <v>1</v>
      </c>
    </row>
    <row r="24" spans="1:17" ht="15" x14ac:dyDescent="0.2">
      <c r="A24" s="1" t="s">
        <v>63</v>
      </c>
      <c r="B24" s="1" t="s">
        <v>44</v>
      </c>
      <c r="C24" s="1">
        <v>43</v>
      </c>
      <c r="D24" s="1" t="s">
        <v>47</v>
      </c>
      <c r="E24" s="1" t="s">
        <v>48</v>
      </c>
      <c r="F24" s="16">
        <v>198.83</v>
      </c>
      <c r="G24" s="1">
        <v>50</v>
      </c>
      <c r="H24" s="16">
        <f>Table15[[#This Row],[Penalties1]]+Table15[[#This Row],[Time1]]</f>
        <v>248.83</v>
      </c>
      <c r="I24" s="16">
        <v>222.21</v>
      </c>
      <c r="J24" s="1">
        <v>2</v>
      </c>
      <c r="K24" s="1">
        <f t="shared" si="0"/>
        <v>224.21</v>
      </c>
      <c r="L24" s="4">
        <f t="shared" si="1"/>
        <v>224.21</v>
      </c>
      <c r="M24" s="4">
        <v>1</v>
      </c>
      <c r="Q24" s="9"/>
    </row>
    <row r="25" spans="1:17" ht="15" x14ac:dyDescent="0.2">
      <c r="A25" s="1" t="s">
        <v>43</v>
      </c>
      <c r="B25" s="1" t="s">
        <v>34</v>
      </c>
      <c r="C25" s="1">
        <v>48</v>
      </c>
      <c r="D25" s="1" t="s">
        <v>23</v>
      </c>
      <c r="E25" s="1" t="s">
        <v>24</v>
      </c>
      <c r="F25" s="16">
        <v>185.5</v>
      </c>
      <c r="G25" s="1">
        <v>6</v>
      </c>
      <c r="H25" s="16">
        <f>Table15[[#This Row],[Penalties1]]+Table15[[#This Row],[Time1]]</f>
        <v>191.5</v>
      </c>
      <c r="I25" s="16">
        <v>244.87</v>
      </c>
      <c r="J25" s="1">
        <v>52</v>
      </c>
      <c r="K25" s="1">
        <f t="shared" si="0"/>
        <v>296.87</v>
      </c>
      <c r="L25" s="1">
        <f t="shared" si="1"/>
        <v>191.5</v>
      </c>
      <c r="M25" s="1">
        <v>1</v>
      </c>
      <c r="Q25" s="9"/>
    </row>
    <row r="26" spans="1:17" ht="15" x14ac:dyDescent="0.2">
      <c r="A26" s="1" t="s">
        <v>43</v>
      </c>
      <c r="B26" s="1" t="s">
        <v>44</v>
      </c>
      <c r="C26" s="1">
        <v>46</v>
      </c>
      <c r="D26" s="1" t="s">
        <v>49</v>
      </c>
      <c r="E26" s="1" t="s">
        <v>50</v>
      </c>
      <c r="F26" s="16">
        <v>164.18</v>
      </c>
      <c r="G26" s="1">
        <v>0</v>
      </c>
      <c r="H26" s="16">
        <f>Table15[[#This Row],[Penalties1]]+Table15[[#This Row],[Time1]]</f>
        <v>164.18</v>
      </c>
      <c r="I26" s="16">
        <v>163.98</v>
      </c>
      <c r="J26" s="1">
        <v>4</v>
      </c>
      <c r="K26" s="1">
        <f t="shared" si="0"/>
        <v>167.98</v>
      </c>
      <c r="L26" s="1">
        <f t="shared" si="1"/>
        <v>164.18</v>
      </c>
      <c r="M26" s="4">
        <v>1</v>
      </c>
    </row>
    <row r="27" spans="1:17" x14ac:dyDescent="0.35">
      <c r="A27" s="1" t="s">
        <v>43</v>
      </c>
      <c r="B27" s="1" t="s">
        <v>44</v>
      </c>
      <c r="C27" s="1">
        <v>45</v>
      </c>
      <c r="D27" s="1" t="s">
        <v>47</v>
      </c>
      <c r="E27" s="1" t="s">
        <v>48</v>
      </c>
      <c r="F27" s="16">
        <v>174.13</v>
      </c>
      <c r="G27" s="1">
        <v>0</v>
      </c>
      <c r="H27" s="16">
        <f>Table15[[#This Row],[Penalties1]]+Table15[[#This Row],[Time1]]</f>
        <v>174.13</v>
      </c>
      <c r="I27" s="16">
        <v>181.18</v>
      </c>
      <c r="J27" s="1">
        <v>4</v>
      </c>
      <c r="K27" s="1">
        <f t="shared" si="0"/>
        <v>185.18</v>
      </c>
      <c r="L27" s="1">
        <f t="shared" si="1"/>
        <v>174.13</v>
      </c>
      <c r="M27" s="1">
        <v>2</v>
      </c>
    </row>
    <row r="28" spans="1:17" x14ac:dyDescent="0.35">
      <c r="A28" s="1" t="s">
        <v>43</v>
      </c>
      <c r="B28" s="1" t="s">
        <v>44</v>
      </c>
      <c r="C28" s="1">
        <v>47</v>
      </c>
      <c r="D28" s="1" t="s">
        <v>45</v>
      </c>
      <c r="E28" s="1" t="s">
        <v>46</v>
      </c>
      <c r="F28" s="16">
        <v>184.68</v>
      </c>
      <c r="G28" s="1">
        <v>4</v>
      </c>
      <c r="H28" s="16">
        <f>Table15[[#This Row],[Penalties1]]+Table15[[#This Row],[Time1]]</f>
        <v>188.68</v>
      </c>
      <c r="I28" s="16">
        <v>184.77</v>
      </c>
      <c r="J28" s="1">
        <v>8</v>
      </c>
      <c r="K28" s="1">
        <f t="shared" si="0"/>
        <v>192.77</v>
      </c>
      <c r="L28" s="1">
        <f t="shared" si="1"/>
        <v>188.68</v>
      </c>
      <c r="M28" s="1">
        <v>3</v>
      </c>
    </row>
    <row r="29" spans="1:17" x14ac:dyDescent="0.35">
      <c r="A29" s="1" t="s">
        <v>43</v>
      </c>
      <c r="B29" s="1" t="s">
        <v>44</v>
      </c>
      <c r="C29" s="1">
        <v>44</v>
      </c>
      <c r="D29" s="1" t="s">
        <v>51</v>
      </c>
      <c r="E29" s="1" t="s">
        <v>52</v>
      </c>
      <c r="F29" s="16">
        <v>195.84</v>
      </c>
      <c r="G29" s="1">
        <v>210</v>
      </c>
      <c r="H29" s="16">
        <f>Table15[[#This Row],[Penalties1]]+Table15[[#This Row],[Time1]]</f>
        <v>405.84000000000003</v>
      </c>
      <c r="I29" s="16">
        <v>199.15</v>
      </c>
      <c r="J29" s="1">
        <v>104</v>
      </c>
      <c r="K29" s="1">
        <f t="shared" si="0"/>
        <v>303.14999999999998</v>
      </c>
      <c r="L29" s="1">
        <f t="shared" si="1"/>
        <v>303.14999999999998</v>
      </c>
      <c r="M29" s="1">
        <v>4</v>
      </c>
      <c r="O29" s="9"/>
    </row>
    <row r="30" spans="1:17" x14ac:dyDescent="0.35">
      <c r="A30" s="1" t="s">
        <v>37</v>
      </c>
      <c r="B30" s="1" t="s">
        <v>25</v>
      </c>
      <c r="C30" s="1">
        <v>51</v>
      </c>
      <c r="D30" s="1" t="s">
        <v>41</v>
      </c>
      <c r="E30" s="1" t="s">
        <v>42</v>
      </c>
      <c r="F30" s="16">
        <v>188.05</v>
      </c>
      <c r="G30" s="1">
        <v>10</v>
      </c>
      <c r="H30" s="16">
        <f>Table15[[#This Row],[Penalties1]]+Table15[[#This Row],[Time1]]</f>
        <v>198.05</v>
      </c>
      <c r="I30" s="16"/>
      <c r="K30" s="1">
        <f t="shared" si="0"/>
        <v>0</v>
      </c>
      <c r="L30" s="1">
        <f t="shared" si="1"/>
        <v>198.05</v>
      </c>
      <c r="M30" s="1">
        <v>1</v>
      </c>
    </row>
    <row r="31" spans="1:17" x14ac:dyDescent="0.35">
      <c r="A31" s="1" t="s">
        <v>37</v>
      </c>
      <c r="B31" s="1" t="s">
        <v>34</v>
      </c>
      <c r="C31" s="1">
        <v>50</v>
      </c>
      <c r="D31" s="1" t="s">
        <v>40</v>
      </c>
      <c r="E31" s="1" t="s">
        <v>24</v>
      </c>
      <c r="F31" s="16">
        <v>207.4</v>
      </c>
      <c r="G31" s="1">
        <v>22</v>
      </c>
      <c r="H31" s="16">
        <f>Table15[[#This Row],[Penalties1]]+Table15[[#This Row],[Time1]]</f>
        <v>229.4</v>
      </c>
      <c r="I31" s="16"/>
      <c r="K31" s="1">
        <f t="shared" si="0"/>
        <v>0</v>
      </c>
      <c r="L31" s="1">
        <f t="shared" si="1"/>
        <v>229.4</v>
      </c>
      <c r="M31" s="4">
        <v>1</v>
      </c>
    </row>
    <row r="32" spans="1:17" x14ac:dyDescent="0.35">
      <c r="A32" s="1" t="s">
        <v>37</v>
      </c>
      <c r="B32" s="1" t="s">
        <v>38</v>
      </c>
      <c r="C32" s="1">
        <v>75</v>
      </c>
      <c r="D32" s="1" t="s">
        <v>73</v>
      </c>
      <c r="E32" s="1" t="s">
        <v>24</v>
      </c>
      <c r="F32" s="16">
        <v>183.53</v>
      </c>
      <c r="G32" s="1">
        <v>72</v>
      </c>
      <c r="H32" s="16">
        <f>Table15[[#This Row],[Penalties1]]+Table15[[#This Row],[Time1]]</f>
        <v>255.53</v>
      </c>
      <c r="I32" s="16"/>
      <c r="K32" s="1">
        <f t="shared" si="0"/>
        <v>0</v>
      </c>
      <c r="L32" s="1">
        <f t="shared" si="1"/>
        <v>255.53</v>
      </c>
      <c r="M32" s="1">
        <v>1</v>
      </c>
    </row>
    <row r="33" spans="1:13" x14ac:dyDescent="0.35">
      <c r="A33" s="1" t="s">
        <v>37</v>
      </c>
      <c r="B33" s="1" t="s">
        <v>38</v>
      </c>
      <c r="C33" s="1">
        <v>74</v>
      </c>
      <c r="D33" s="1" t="s">
        <v>39</v>
      </c>
      <c r="E33" s="1" t="s">
        <v>24</v>
      </c>
      <c r="F33" s="16">
        <v>263</v>
      </c>
      <c r="G33" s="1">
        <v>26</v>
      </c>
      <c r="H33" s="16">
        <f>Table15[[#This Row],[Penalties1]]+Table15[[#This Row],[Time1]]</f>
        <v>289</v>
      </c>
      <c r="I33" s="16"/>
      <c r="K33" s="1">
        <f t="shared" si="0"/>
        <v>0</v>
      </c>
      <c r="L33" s="1">
        <f t="shared" si="1"/>
        <v>289</v>
      </c>
      <c r="M33" s="1">
        <v>2</v>
      </c>
    </row>
    <row r="36" spans="1:13" x14ac:dyDescent="0.35">
      <c r="A36" s="18">
        <v>23</v>
      </c>
      <c r="B36" s="1" t="s">
        <v>26</v>
      </c>
    </row>
    <row r="37" spans="1:13" x14ac:dyDescent="0.35">
      <c r="A37" s="1">
        <v>55</v>
      </c>
      <c r="B37" s="1" t="s">
        <v>27</v>
      </c>
      <c r="E37" s="2"/>
    </row>
    <row r="38" spans="1:13" x14ac:dyDescent="0.35">
      <c r="A38" s="1">
        <v>15</v>
      </c>
      <c r="B38" s="1" t="s">
        <v>28</v>
      </c>
      <c r="E38" s="2"/>
    </row>
    <row r="39" spans="1:13" x14ac:dyDescent="0.35">
      <c r="A39" s="10">
        <v>3</v>
      </c>
      <c r="B39" s="1" t="s">
        <v>32</v>
      </c>
      <c r="D39" s="19"/>
      <c r="E39" s="2"/>
    </row>
    <row r="40" spans="1:13" ht="15" x14ac:dyDescent="0.2"/>
    <row r="42" spans="1:13" x14ac:dyDescent="0.35">
      <c r="E42" s="2"/>
    </row>
    <row r="43" spans="1:13" x14ac:dyDescent="0.35">
      <c r="B43" s="2"/>
    </row>
    <row r="44" spans="1:13" x14ac:dyDescent="0.35">
      <c r="A44" s="11"/>
      <c r="B44" s="2"/>
    </row>
  </sheetData>
  <pageMargins left="0.7" right="0.7" top="0.75" bottom="0.75" header="0.3" footer="0.3"/>
  <pageSetup orientation="portrait" horizontalDpi="4294967292" verticalDpi="4294967292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Slalom</vt:lpstr>
    </vt:vector>
  </TitlesOfParts>
  <Company>Kreekhof Enterprises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Meekhof</dc:creator>
  <cp:lastModifiedBy>Jennie Goldberg</cp:lastModifiedBy>
  <dcterms:created xsi:type="dcterms:W3CDTF">2012-03-20T14:54:48Z</dcterms:created>
  <dcterms:modified xsi:type="dcterms:W3CDTF">2018-03-17T05:16:27Z</dcterms:modified>
</cp:coreProperties>
</file>