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0" windowWidth="25600" windowHeight="14587"/>
  </bookViews>
  <sheets>
    <sheet name="Slalom" sheetId="4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4" l="1"/>
  <c r="H30" i="4"/>
  <c r="K28" i="4" l="1"/>
  <c r="H28" i="4"/>
  <c r="L28" i="4"/>
  <c r="H27" i="4"/>
  <c r="K27" i="4"/>
  <c r="L27" i="4"/>
  <c r="K25" i="4"/>
  <c r="L25" i="4" s="1"/>
  <c r="H25" i="4"/>
  <c r="K10" i="4"/>
  <c r="H10" i="4"/>
  <c r="L10" i="4" s="1"/>
  <c r="K11" i="4"/>
  <c r="L11" i="4" s="1"/>
  <c r="H11" i="4"/>
  <c r="L30" i="4"/>
  <c r="K29" i="4"/>
  <c r="H29" i="4"/>
  <c r="L29" i="4" s="1"/>
  <c r="K31" i="4"/>
  <c r="H31" i="4"/>
  <c r="L31" i="4" s="1"/>
  <c r="K36" i="4"/>
  <c r="H36" i="4"/>
  <c r="L36" i="4" s="1"/>
  <c r="H32" i="4"/>
  <c r="K32" i="4"/>
  <c r="H37" i="4"/>
  <c r="L37" i="4" s="1"/>
  <c r="H39" i="4"/>
  <c r="L39" i="4" s="1"/>
  <c r="H13" i="4"/>
  <c r="K13" i="4"/>
  <c r="K23" i="4"/>
  <c r="K24" i="4"/>
  <c r="K33" i="4"/>
  <c r="K18" i="4"/>
  <c r="H23" i="4"/>
  <c r="L23" i="4" s="1"/>
  <c r="H24" i="4"/>
  <c r="L24" i="4" s="1"/>
  <c r="H33" i="4"/>
  <c r="L33" i="4" s="1"/>
  <c r="H18" i="4"/>
  <c r="L18" i="4" s="1"/>
  <c r="K22" i="4"/>
  <c r="K38" i="4"/>
  <c r="K19" i="4"/>
  <c r="H19" i="4"/>
  <c r="L19" i="4" s="1"/>
  <c r="H22" i="4"/>
  <c r="L22" i="4" s="1"/>
  <c r="H38" i="4"/>
  <c r="L38" i="4" l="1"/>
  <c r="L13" i="4"/>
  <c r="L32" i="4"/>
  <c r="K20" i="4"/>
  <c r="H20" i="4"/>
  <c r="L20" i="4" s="1"/>
  <c r="K8" i="4"/>
  <c r="H8" i="4"/>
  <c r="H21" i="4"/>
  <c r="L8" i="4" l="1"/>
  <c r="K17" i="4"/>
  <c r="H17" i="4"/>
  <c r="K6" i="4"/>
  <c r="H6" i="4"/>
  <c r="H9" i="4"/>
  <c r="K9" i="4"/>
  <c r="K5" i="4"/>
  <c r="H5" i="4"/>
  <c r="K35" i="4"/>
  <c r="H35" i="4"/>
  <c r="L35" i="4" s="1"/>
  <c r="K14" i="4"/>
  <c r="K7" i="4"/>
  <c r="K34" i="4"/>
  <c r="H34" i="4"/>
  <c r="H14" i="4"/>
  <c r="H26" i="4"/>
  <c r="H7" i="4"/>
  <c r="L7" i="4" l="1"/>
  <c r="L14" i="4"/>
  <c r="L9" i="4"/>
  <c r="L5" i="4"/>
  <c r="L6" i="4"/>
  <c r="L34" i="4"/>
  <c r="L17" i="4"/>
  <c r="K4" i="4"/>
  <c r="H4" i="4"/>
  <c r="H15" i="4"/>
  <c r="K15" i="4"/>
  <c r="H16" i="4"/>
  <c r="K16" i="4"/>
  <c r="K21" i="4"/>
  <c r="L21" i="4" s="1"/>
  <c r="H12" i="4"/>
  <c r="K12" i="4"/>
  <c r="L16" i="4" l="1"/>
  <c r="L4" i="4"/>
  <c r="L12" i="4"/>
  <c r="L15" i="4"/>
</calcChain>
</file>

<file path=xl/sharedStrings.xml><?xml version="1.0" encoding="utf-8"?>
<sst xmlns="http://schemas.openxmlformats.org/spreadsheetml/2006/main" count="162" uniqueCount="88">
  <si>
    <t>Penalties2</t>
  </si>
  <si>
    <t>Total2</t>
  </si>
  <si>
    <t>BestTime</t>
  </si>
  <si>
    <t>Last Name</t>
  </si>
  <si>
    <t>Place</t>
  </si>
  <si>
    <t>K1W Rec</t>
  </si>
  <si>
    <t xml:space="preserve">Jennie  </t>
  </si>
  <si>
    <t>Goldberg</t>
  </si>
  <si>
    <t>Age Group</t>
  </si>
  <si>
    <t>Jennie and Dave</t>
    <phoneticPr fontId="1" type="noConversion"/>
  </si>
  <si>
    <t>Zimberg</t>
    <phoneticPr fontId="1" type="noConversion"/>
  </si>
  <si>
    <t>David</t>
    <phoneticPr fontId="1" type="noConversion"/>
  </si>
  <si>
    <t>Zimmerman</t>
    <phoneticPr fontId="1" type="noConversion"/>
  </si>
  <si>
    <t>Class</t>
  </si>
  <si>
    <t>Name</t>
  </si>
  <si>
    <t>Penalties1</t>
  </si>
  <si>
    <t>Total1</t>
  </si>
  <si>
    <t>Time2</t>
  </si>
  <si>
    <t>Bib</t>
  </si>
  <si>
    <t>Bob</t>
  </si>
  <si>
    <t>Duffner</t>
  </si>
  <si>
    <t>David</t>
  </si>
  <si>
    <t>Tom</t>
  </si>
  <si>
    <t>Time1</t>
  </si>
  <si>
    <t>Fleming</t>
  </si>
  <si>
    <t>Andrews</t>
  </si>
  <si>
    <t>Steve</t>
  </si>
  <si>
    <t>K1 Rec</t>
  </si>
  <si>
    <t>Sr</t>
  </si>
  <si>
    <t>K2</t>
  </si>
  <si>
    <t xml:space="preserve">K1 </t>
  </si>
  <si>
    <t>FOG</t>
  </si>
  <si>
    <t>K1</t>
  </si>
  <si>
    <t>SOG</t>
  </si>
  <si>
    <t>K1W</t>
  </si>
  <si>
    <t>Mstrs</t>
  </si>
  <si>
    <t>Jacob</t>
  </si>
  <si>
    <t>Selander</t>
  </si>
  <si>
    <t xml:space="preserve">Cedar River, Ravensdale WA </t>
  </si>
  <si>
    <t>Jr</t>
  </si>
  <si>
    <t>Kira</t>
  </si>
  <si>
    <t>Mary</t>
  </si>
  <si>
    <t>Keppler</t>
  </si>
  <si>
    <t>Dawn</t>
  </si>
  <si>
    <t>Meekhof</t>
  </si>
  <si>
    <t>Jim</t>
  </si>
  <si>
    <t>Good</t>
  </si>
  <si>
    <t>Tree</t>
  </si>
  <si>
    <t>Bergman</t>
  </si>
  <si>
    <t>800 cfs</t>
  </si>
  <si>
    <t>Cedar Slalom Race Fall 2020</t>
  </si>
  <si>
    <t>C1</t>
  </si>
  <si>
    <t>Tren</t>
  </si>
  <si>
    <t>Long</t>
  </si>
  <si>
    <t>Wier</t>
  </si>
  <si>
    <t>Olivia</t>
  </si>
  <si>
    <t>C1W</t>
  </si>
  <si>
    <t>Aki</t>
  </si>
  <si>
    <t>O'Keefe</t>
  </si>
  <si>
    <t>Cadet</t>
  </si>
  <si>
    <t>Taka</t>
  </si>
  <si>
    <t>Levin</t>
  </si>
  <si>
    <t>Sean</t>
  </si>
  <si>
    <t>McCracken</t>
  </si>
  <si>
    <t>Karl</t>
  </si>
  <si>
    <t>Guntheroth</t>
  </si>
  <si>
    <t>Boo</t>
  </si>
  <si>
    <t>Turner</t>
  </si>
  <si>
    <t>Hannah</t>
  </si>
  <si>
    <t>Langdon</t>
  </si>
  <si>
    <t>Lilian</t>
  </si>
  <si>
    <t>DNF</t>
  </si>
  <si>
    <t>Leana</t>
  </si>
  <si>
    <t>Girton</t>
  </si>
  <si>
    <t>Haley</t>
  </si>
  <si>
    <t>Esther</t>
  </si>
  <si>
    <t>Merle</t>
  </si>
  <si>
    <t>Rufus</t>
  </si>
  <si>
    <t>Knapp</t>
  </si>
  <si>
    <t>Verhaegh</t>
  </si>
  <si>
    <t>Gorski</t>
  </si>
  <si>
    <t>Daniel</t>
  </si>
  <si>
    <t>Juarez</t>
  </si>
  <si>
    <t>Isaac</t>
  </si>
  <si>
    <t>Bruce</t>
  </si>
  <si>
    <t>MacInerney</t>
  </si>
  <si>
    <t>Senior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</si>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</sst>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5" fillId="3" borderId="0" xfId="0" applyNumberFormat="1" applyFont="1" applyFill="1" applyAlignment="1">
      <alignment horizontal="left"/>
    </xf>
    <xf numFmtId="2" fontId="0" fillId="0" borderId="0" xfId="0" applyNumberFormat="1" applyAlignment="1">
      <alignment horizont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15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M47" totalsRowShown="0" headerRowDxfId="14" dataDxfId="13">
  <autoFilter ref="A3:M47"/>
  <sortState ref="A4:M47">
    <sortCondition ref="L4:L47"/>
  </sortState>
  <tableColumns count="13">
    <tableColumn id="1" name="Class" dataDxfId="12"/>
    <tableColumn id="2" name="Age Group" dataDxfId="11"/>
    <tableColumn id="3" name="Bib" dataDxfId="10"/>
    <tableColumn id="4" name="Name" dataDxfId="9"/>
    <tableColumn id="5" name="Last Name" dataDxfId="8"/>
    <tableColumn id="6" name="Time1" dataDxfId="7"/>
    <tableColumn id="7" name="Penalties1" dataDxfId="6"/>
    <tableColumn id="8" name="Total1" dataDxfId="5"/>
    <tableColumn id="9" name="Time2" dataDxfId="4"/>
    <tableColumn id="10" name="Penalties2" dataDxfId="3"/>
    <tableColumn id="11" name="Total2" dataDxfId="2"/>
    <tableColumn id="12" name="BestTime" dataDxfId="1">
      <calculatedColumnFormula>MIN(Table1[[#This Row],[Total1]],Table1[[#This Row],[Total2]])</calculatedColumnFormula>
    </tableColumn>
    <tableColumn id="13" name="Plac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showRuler="0" zoomScale="125" workbookViewId="0">
      <selection activeCell="B10" sqref="B10"/>
    </sheetView>
  </sheetViews>
  <sheetFormatPr defaultColWidth="8.8203125" defaultRowHeight="14.35" x14ac:dyDescent="0.5"/>
  <cols>
    <col min="1" max="3" width="13.8203125" style="1" customWidth="1"/>
    <col min="4" max="4" width="13.64453125" style="1" customWidth="1"/>
    <col min="5" max="5" width="12.46875" style="1" customWidth="1"/>
    <col min="6" max="6" width="8.8203125" style="1"/>
    <col min="7" max="7" width="11" style="1" customWidth="1"/>
    <col min="8" max="9" width="8.8203125" style="1"/>
    <col min="10" max="10" width="11" style="1" customWidth="1"/>
    <col min="11" max="11" width="8.8203125" style="1"/>
    <col min="12" max="12" width="10.17578125" style="1" customWidth="1"/>
    <col min="13" max="14" width="8.8203125" style="1"/>
    <col min="15" max="15" width="9.64453125" style="1" bestFit="1" customWidth="1"/>
    <col min="16" max="16384" width="8.8203125" style="1"/>
  </cols>
  <sheetData>
    <row r="1" spans="1:15" s="6" customFormat="1" ht="21" x14ac:dyDescent="0.25">
      <c r="A1" s="4" t="s">
        <v>50</v>
      </c>
      <c r="B1" s="5"/>
      <c r="C1" s="5"/>
    </row>
    <row r="2" spans="1:15" s="6" customFormat="1" ht="15" x14ac:dyDescent="0.2">
      <c r="A2" s="5" t="s">
        <v>38</v>
      </c>
      <c r="B2" s="5"/>
      <c r="C2" s="9">
        <v>44143</v>
      </c>
      <c r="D2" s="6" t="s">
        <v>49</v>
      </c>
    </row>
    <row r="3" spans="1:15" s="2" customFormat="1" ht="15" x14ac:dyDescent="0.2">
      <c r="A3" s="2" t="s">
        <v>13</v>
      </c>
      <c r="B3" s="2" t="s">
        <v>8</v>
      </c>
      <c r="C3" s="2" t="s">
        <v>18</v>
      </c>
      <c r="D3" s="2" t="s">
        <v>14</v>
      </c>
      <c r="E3" s="2" t="s">
        <v>3</v>
      </c>
      <c r="F3" s="2" t="s">
        <v>23</v>
      </c>
      <c r="G3" s="2" t="s">
        <v>15</v>
      </c>
      <c r="H3" s="2" t="s">
        <v>16</v>
      </c>
      <c r="I3" s="2" t="s">
        <v>17</v>
      </c>
      <c r="J3" s="2" t="s">
        <v>0</v>
      </c>
      <c r="K3" s="2" t="s">
        <v>1</v>
      </c>
      <c r="L3" s="2" t="s">
        <v>2</v>
      </c>
      <c r="M3" s="2" t="s">
        <v>4</v>
      </c>
    </row>
    <row r="4" spans="1:15" s="7" customFormat="1" ht="15" x14ac:dyDescent="0.2">
      <c r="A4" s="7" t="s">
        <v>51</v>
      </c>
      <c r="B4" s="7" t="s">
        <v>86</v>
      </c>
      <c r="C4" s="7">
        <v>40</v>
      </c>
      <c r="D4" s="7" t="s">
        <v>52</v>
      </c>
      <c r="E4" s="7" t="s">
        <v>53</v>
      </c>
      <c r="F4" s="7">
        <v>109.59</v>
      </c>
      <c r="G4" s="7">
        <v>2</v>
      </c>
      <c r="H4" s="7">
        <f t="shared" ref="H4:H39" si="0">F4+G4</f>
        <v>111.59</v>
      </c>
      <c r="I4" s="7">
        <v>108.23</v>
      </c>
      <c r="J4" s="7">
        <v>0</v>
      </c>
      <c r="K4" s="7">
        <f t="shared" ref="K4:K25" si="1">I4+J4</f>
        <v>108.23</v>
      </c>
      <c r="L4" s="7">
        <f>MIN(Table1[[#This Row],[Total1]],Table1[[#This Row],[Total2]])</f>
        <v>108.23</v>
      </c>
      <c r="M4" s="7">
        <v>1</v>
      </c>
    </row>
    <row r="5" spans="1:15" s="7" customFormat="1" ht="15" x14ac:dyDescent="0.2">
      <c r="A5" s="7" t="s">
        <v>32</v>
      </c>
      <c r="B5" s="7" t="s">
        <v>39</v>
      </c>
      <c r="C5" s="7">
        <v>63</v>
      </c>
      <c r="D5" s="7" t="s">
        <v>76</v>
      </c>
      <c r="E5" s="7" t="s">
        <v>53</v>
      </c>
      <c r="F5" s="7">
        <v>110.59</v>
      </c>
      <c r="G5" s="7">
        <v>0</v>
      </c>
      <c r="H5" s="7">
        <f t="shared" si="0"/>
        <v>110.59</v>
      </c>
      <c r="I5" s="7">
        <v>113.4</v>
      </c>
      <c r="J5" s="7">
        <v>0</v>
      </c>
      <c r="K5" s="7">
        <f t="shared" si="1"/>
        <v>113.4</v>
      </c>
      <c r="L5" s="7">
        <f>MIN(Table1[[#This Row],[Total1]],Table1[[#This Row],[Total2]])</f>
        <v>110.59</v>
      </c>
      <c r="M5" s="7">
        <v>1</v>
      </c>
    </row>
    <row r="6" spans="1:15" s="7" customFormat="1" ht="15" x14ac:dyDescent="0.2">
      <c r="A6" s="7" t="s">
        <v>30</v>
      </c>
      <c r="B6" s="7" t="s">
        <v>35</v>
      </c>
      <c r="C6" s="7">
        <v>60</v>
      </c>
      <c r="D6" s="7" t="s">
        <v>36</v>
      </c>
      <c r="E6" s="7" t="s">
        <v>37</v>
      </c>
      <c r="F6" s="7">
        <v>116.68</v>
      </c>
      <c r="G6" s="7">
        <v>0</v>
      </c>
      <c r="H6" s="7">
        <f t="shared" si="0"/>
        <v>116.68</v>
      </c>
      <c r="I6" s="7">
        <v>116.62</v>
      </c>
      <c r="J6" s="7">
        <v>0</v>
      </c>
      <c r="K6" s="7">
        <f t="shared" si="1"/>
        <v>116.62</v>
      </c>
      <c r="L6" s="7">
        <f>MIN(Table1[[#This Row],[Total1]],Table1[[#This Row],[Total2]])</f>
        <v>116.62</v>
      </c>
      <c r="M6" s="7">
        <v>1</v>
      </c>
    </row>
    <row r="7" spans="1:15" ht="15" x14ac:dyDescent="0.2">
      <c r="A7" s="1" t="s">
        <v>30</v>
      </c>
      <c r="B7" s="7" t="s">
        <v>31</v>
      </c>
      <c r="C7" s="1">
        <v>62</v>
      </c>
      <c r="D7" s="1" t="s">
        <v>11</v>
      </c>
      <c r="E7" s="1" t="s">
        <v>12</v>
      </c>
      <c r="F7" s="1">
        <v>121.75</v>
      </c>
      <c r="G7" s="1">
        <v>6</v>
      </c>
      <c r="H7" s="7">
        <f t="shared" si="0"/>
        <v>127.75</v>
      </c>
      <c r="I7" s="1">
        <v>125.12</v>
      </c>
      <c r="J7" s="1">
        <v>0</v>
      </c>
      <c r="K7" s="1">
        <f t="shared" si="1"/>
        <v>125.12</v>
      </c>
      <c r="L7" s="7">
        <f>MIN(Table1[[#This Row],[Total1]],Table1[[#This Row],[Total2]])</f>
        <v>125.12</v>
      </c>
      <c r="M7" s="1">
        <v>1</v>
      </c>
    </row>
    <row r="8" spans="1:15" s="7" customFormat="1" ht="15" x14ac:dyDescent="0.2">
      <c r="A8" s="7" t="s">
        <v>32</v>
      </c>
      <c r="B8" s="7" t="s">
        <v>33</v>
      </c>
      <c r="C8" s="7">
        <v>64</v>
      </c>
      <c r="D8" s="7" t="s">
        <v>77</v>
      </c>
      <c r="E8" s="7" t="s">
        <v>78</v>
      </c>
      <c r="F8" s="7">
        <v>130.62</v>
      </c>
      <c r="G8" s="7">
        <v>0</v>
      </c>
      <c r="H8" s="7">
        <f t="shared" si="0"/>
        <v>130.62</v>
      </c>
      <c r="I8" s="7">
        <v>127</v>
      </c>
      <c r="J8" s="7">
        <v>0</v>
      </c>
      <c r="K8" s="7">
        <f t="shared" si="1"/>
        <v>127</v>
      </c>
      <c r="L8" s="7">
        <f>MIN(Table1[[#This Row],[Total1]],Table1[[#This Row],[Total2]])</f>
        <v>127</v>
      </c>
      <c r="M8" s="7">
        <v>1</v>
      </c>
    </row>
    <row r="9" spans="1:15" s="7" customFormat="1" ht="15" x14ac:dyDescent="0.2">
      <c r="A9" s="7" t="s">
        <v>27</v>
      </c>
      <c r="B9" s="7" t="s">
        <v>86</v>
      </c>
      <c r="C9" s="7">
        <v>42</v>
      </c>
      <c r="D9" s="7" t="s">
        <v>21</v>
      </c>
      <c r="E9" s="7" t="s">
        <v>61</v>
      </c>
      <c r="F9" s="7">
        <v>147.62</v>
      </c>
      <c r="G9" s="7">
        <v>4</v>
      </c>
      <c r="H9" s="7">
        <f t="shared" si="0"/>
        <v>151.62</v>
      </c>
      <c r="I9" s="7">
        <v>130.46</v>
      </c>
      <c r="J9" s="7">
        <v>0</v>
      </c>
      <c r="K9" s="7">
        <f t="shared" si="1"/>
        <v>130.46</v>
      </c>
      <c r="L9" s="7">
        <f>MIN(Table1[[#This Row],[Total1]],Table1[[#This Row],[Total2]])</f>
        <v>130.46</v>
      </c>
      <c r="M9" s="7">
        <v>1</v>
      </c>
    </row>
    <row r="10" spans="1:15" s="7" customFormat="1" ht="15" x14ac:dyDescent="0.2">
      <c r="A10" s="7" t="s">
        <v>32</v>
      </c>
      <c r="B10" s="7" t="s">
        <v>86</v>
      </c>
      <c r="C10" s="7">
        <v>61</v>
      </c>
      <c r="D10" s="7" t="s">
        <v>21</v>
      </c>
      <c r="E10" s="7" t="s">
        <v>80</v>
      </c>
      <c r="F10" s="7">
        <v>128.96</v>
      </c>
      <c r="G10" s="7">
        <v>2</v>
      </c>
      <c r="H10" s="7">
        <f t="shared" si="0"/>
        <v>130.96</v>
      </c>
      <c r="I10" s="7">
        <v>130.37</v>
      </c>
      <c r="J10" s="7">
        <v>2</v>
      </c>
      <c r="K10" s="7">
        <f t="shared" si="1"/>
        <v>132.37</v>
      </c>
      <c r="L10" s="8">
        <f>MIN(Table1[[#This Row],[Total1]],Table1[[#This Row],[Total2]])</f>
        <v>130.96</v>
      </c>
      <c r="M10" s="7">
        <v>1</v>
      </c>
    </row>
    <row r="11" spans="1:15" ht="15" x14ac:dyDescent="0.2">
      <c r="A11" s="1" t="s">
        <v>32</v>
      </c>
      <c r="B11" s="1" t="s">
        <v>86</v>
      </c>
      <c r="C11" s="1">
        <v>41</v>
      </c>
      <c r="D11" s="1" t="s">
        <v>36</v>
      </c>
      <c r="E11" s="1" t="s">
        <v>79</v>
      </c>
      <c r="F11" s="1">
        <v>132.78</v>
      </c>
      <c r="G11" s="1">
        <v>0</v>
      </c>
      <c r="H11" s="1">
        <f t="shared" si="0"/>
        <v>132.78</v>
      </c>
      <c r="I11" s="1">
        <v>128.21</v>
      </c>
      <c r="J11" s="1">
        <v>4</v>
      </c>
      <c r="K11" s="1">
        <f t="shared" si="1"/>
        <v>132.21</v>
      </c>
      <c r="L11" s="8">
        <f>MIN(Table1[[#This Row],[Total1]],Table1[[#This Row],[Total2]])</f>
        <v>132.21</v>
      </c>
      <c r="M11" s="1">
        <v>2</v>
      </c>
    </row>
    <row r="12" spans="1:15" ht="15" x14ac:dyDescent="0.2">
      <c r="A12" s="7" t="s">
        <v>32</v>
      </c>
      <c r="B12" s="7" t="s">
        <v>33</v>
      </c>
      <c r="C12" s="1">
        <v>65</v>
      </c>
      <c r="D12" s="1" t="s">
        <v>21</v>
      </c>
      <c r="E12" s="1" t="s">
        <v>24</v>
      </c>
      <c r="F12" s="1">
        <v>134.75</v>
      </c>
      <c r="G12" s="1">
        <v>6</v>
      </c>
      <c r="H12" s="1">
        <f t="shared" si="0"/>
        <v>140.75</v>
      </c>
      <c r="I12" s="1">
        <v>134.25</v>
      </c>
      <c r="J12" s="1">
        <v>0</v>
      </c>
      <c r="K12" s="1">
        <f t="shared" si="1"/>
        <v>134.25</v>
      </c>
      <c r="L12" s="7">
        <f>MIN(Table1[[#This Row],[Total1]],Table1[[#This Row],[Total2]])</f>
        <v>134.25</v>
      </c>
      <c r="M12" s="1">
        <v>2</v>
      </c>
      <c r="O12" s="3"/>
    </row>
    <row r="13" spans="1:15" ht="15" x14ac:dyDescent="0.2">
      <c r="A13" s="7" t="s">
        <v>34</v>
      </c>
      <c r="B13" s="7" t="s">
        <v>33</v>
      </c>
      <c r="C13" s="1">
        <v>71</v>
      </c>
      <c r="D13" s="1" t="s">
        <v>66</v>
      </c>
      <c r="E13" s="1" t="s">
        <v>67</v>
      </c>
      <c r="F13" s="1">
        <v>138.34</v>
      </c>
      <c r="G13" s="1">
        <v>2</v>
      </c>
      <c r="H13" s="7">
        <f t="shared" si="0"/>
        <v>140.34</v>
      </c>
      <c r="I13" s="1">
        <v>136.28</v>
      </c>
      <c r="J13" s="1">
        <v>4</v>
      </c>
      <c r="K13" s="7">
        <f t="shared" si="1"/>
        <v>140.28</v>
      </c>
      <c r="L13" s="7">
        <f>MIN(Table1[[#This Row],[Total1]],Table1[[#This Row],[Total2]])</f>
        <v>140.28</v>
      </c>
      <c r="M13" s="1">
        <v>1</v>
      </c>
    </row>
    <row r="14" spans="1:15" ht="15" x14ac:dyDescent="0.2">
      <c r="A14" s="1" t="s">
        <v>51</v>
      </c>
      <c r="B14" s="1" t="s">
        <v>35</v>
      </c>
      <c r="C14" s="1">
        <v>46</v>
      </c>
      <c r="D14" s="1" t="s">
        <v>22</v>
      </c>
      <c r="E14" s="1" t="s">
        <v>54</v>
      </c>
      <c r="F14" s="1">
        <v>144.36000000000001</v>
      </c>
      <c r="G14" s="1">
        <v>6</v>
      </c>
      <c r="H14" s="1">
        <f t="shared" si="0"/>
        <v>150.36000000000001</v>
      </c>
      <c r="I14" s="1">
        <v>144.15</v>
      </c>
      <c r="J14" s="1">
        <v>0</v>
      </c>
      <c r="K14" s="1">
        <f t="shared" si="1"/>
        <v>144.15</v>
      </c>
      <c r="L14" s="7">
        <f>MIN(Table1[[#This Row],[Total1]],Table1[[#This Row],[Total2]])</f>
        <v>144.15</v>
      </c>
      <c r="M14" s="1">
        <v>1</v>
      </c>
    </row>
    <row r="15" spans="1:15" ht="15" x14ac:dyDescent="0.2">
      <c r="A15" s="1" t="s">
        <v>32</v>
      </c>
      <c r="B15" s="1" t="s">
        <v>33</v>
      </c>
      <c r="C15" s="1">
        <v>66</v>
      </c>
      <c r="D15" s="1" t="s">
        <v>19</v>
      </c>
      <c r="E15" s="1" t="s">
        <v>20</v>
      </c>
      <c r="F15" s="1">
        <v>147.59</v>
      </c>
      <c r="G15" s="1">
        <v>2</v>
      </c>
      <c r="H15" s="1">
        <f t="shared" si="0"/>
        <v>149.59</v>
      </c>
      <c r="I15" s="1">
        <v>138.84</v>
      </c>
      <c r="J15" s="1">
        <v>156</v>
      </c>
      <c r="K15" s="1">
        <f t="shared" si="1"/>
        <v>294.84000000000003</v>
      </c>
      <c r="L15" s="7">
        <f>MIN(Table1[[#This Row],[Total1]],Table1[[#This Row],[Total2]])</f>
        <v>149.59</v>
      </c>
      <c r="M15" s="1">
        <v>3</v>
      </c>
    </row>
    <row r="16" spans="1:15" s="7" customFormat="1" ht="15" x14ac:dyDescent="0.2">
      <c r="A16" s="7" t="s">
        <v>34</v>
      </c>
      <c r="B16" s="7" t="s">
        <v>33</v>
      </c>
      <c r="C16" s="7">
        <v>72</v>
      </c>
      <c r="D16" s="7" t="s">
        <v>6</v>
      </c>
      <c r="E16" s="7" t="s">
        <v>7</v>
      </c>
      <c r="F16" s="7">
        <v>149.78</v>
      </c>
      <c r="G16" s="7">
        <v>0</v>
      </c>
      <c r="H16" s="7">
        <f t="shared" si="0"/>
        <v>149.78</v>
      </c>
      <c r="I16" s="7">
        <v>156.09</v>
      </c>
      <c r="J16" s="7">
        <v>0</v>
      </c>
      <c r="K16" s="7">
        <f t="shared" si="1"/>
        <v>156.09</v>
      </c>
      <c r="L16" s="7">
        <f>MIN(Table1[[#This Row],[Total1]],Table1[[#This Row],[Total2]])</f>
        <v>149.78</v>
      </c>
      <c r="M16" s="7">
        <v>2</v>
      </c>
    </row>
    <row r="17" spans="1:15" s="7" customFormat="1" ht="15" x14ac:dyDescent="0.2">
      <c r="A17" s="7" t="s">
        <v>27</v>
      </c>
      <c r="B17" s="7" t="s">
        <v>31</v>
      </c>
      <c r="C17" s="7">
        <v>76</v>
      </c>
      <c r="D17" s="7" t="s">
        <v>26</v>
      </c>
      <c r="E17" s="7" t="s">
        <v>25</v>
      </c>
      <c r="F17" s="7">
        <v>160.93</v>
      </c>
      <c r="G17" s="7">
        <v>0</v>
      </c>
      <c r="H17" s="7">
        <f t="shared" si="0"/>
        <v>160.93</v>
      </c>
      <c r="I17" s="7">
        <v>156.9</v>
      </c>
      <c r="J17" s="7">
        <v>50</v>
      </c>
      <c r="K17" s="7">
        <f t="shared" si="1"/>
        <v>206.9</v>
      </c>
      <c r="L17" s="7">
        <f>MIN(Table1[[#This Row],[Total1]],Table1[[#This Row],[Total2]])</f>
        <v>160.93</v>
      </c>
      <c r="M17" s="7">
        <v>1</v>
      </c>
    </row>
    <row r="18" spans="1:15" ht="15" x14ac:dyDescent="0.2">
      <c r="A18" s="7" t="s">
        <v>34</v>
      </c>
      <c r="B18" s="1" t="s">
        <v>59</v>
      </c>
      <c r="C18" s="1">
        <v>74</v>
      </c>
      <c r="D18" s="1" t="s">
        <v>55</v>
      </c>
      <c r="E18" s="1" t="s">
        <v>53</v>
      </c>
      <c r="F18" s="1">
        <v>162.31</v>
      </c>
      <c r="G18" s="1">
        <v>8</v>
      </c>
      <c r="H18" s="1">
        <f t="shared" si="0"/>
        <v>170.31</v>
      </c>
      <c r="I18" s="1">
        <v>159.46</v>
      </c>
      <c r="J18" s="1">
        <v>6</v>
      </c>
      <c r="K18" s="1">
        <f t="shared" si="1"/>
        <v>165.46</v>
      </c>
      <c r="L18" s="7">
        <f>MIN(Table1[[#This Row],[Total1]],Table1[[#This Row],[Total2]])</f>
        <v>165.46</v>
      </c>
      <c r="M18" s="1">
        <v>1</v>
      </c>
      <c r="O18" s="3"/>
    </row>
    <row r="19" spans="1:15" s="7" customFormat="1" ht="15" x14ac:dyDescent="0.2">
      <c r="A19" s="7" t="s">
        <v>27</v>
      </c>
      <c r="B19" s="7" t="s">
        <v>86</v>
      </c>
      <c r="C19" s="7">
        <v>49</v>
      </c>
      <c r="D19" s="7" t="s">
        <v>62</v>
      </c>
      <c r="E19" s="7" t="s">
        <v>63</v>
      </c>
      <c r="F19" s="7">
        <v>156.05000000000001</v>
      </c>
      <c r="G19" s="7">
        <v>54</v>
      </c>
      <c r="H19" s="7">
        <f t="shared" si="0"/>
        <v>210.05</v>
      </c>
      <c r="I19" s="7">
        <v>164.12</v>
      </c>
      <c r="J19" s="7">
        <v>2</v>
      </c>
      <c r="K19" s="7">
        <f t="shared" si="1"/>
        <v>166.12</v>
      </c>
      <c r="L19" s="7">
        <f>MIN(Table1[[#This Row],[Total1]],Table1[[#This Row],[Total2]])</f>
        <v>166.12</v>
      </c>
      <c r="M19" s="7">
        <v>2</v>
      </c>
      <c r="O19" s="3"/>
    </row>
    <row r="20" spans="1:15" s="7" customFormat="1" ht="15" x14ac:dyDescent="0.2">
      <c r="A20" s="7" t="s">
        <v>56</v>
      </c>
      <c r="B20" s="7" t="s">
        <v>59</v>
      </c>
      <c r="C20" s="7">
        <v>45</v>
      </c>
      <c r="D20" s="7" t="s">
        <v>55</v>
      </c>
      <c r="E20" s="7" t="s">
        <v>53</v>
      </c>
      <c r="F20" s="7">
        <v>169.86</v>
      </c>
      <c r="G20" s="7">
        <v>2</v>
      </c>
      <c r="H20" s="7">
        <f t="shared" si="0"/>
        <v>171.86</v>
      </c>
      <c r="I20" s="7">
        <v>171.62</v>
      </c>
      <c r="J20" s="7">
        <v>102</v>
      </c>
      <c r="K20" s="7">
        <f t="shared" si="1"/>
        <v>273.62</v>
      </c>
      <c r="L20" s="7">
        <f>MIN(Table1[[#This Row],[Total1]],Table1[[#This Row],[Total2]])</f>
        <v>171.86</v>
      </c>
      <c r="M20" s="7">
        <v>1</v>
      </c>
      <c r="O20" s="3"/>
    </row>
    <row r="21" spans="1:15" ht="15" x14ac:dyDescent="0.2">
      <c r="A21" s="1" t="s">
        <v>34</v>
      </c>
      <c r="B21" s="1" t="s">
        <v>31</v>
      </c>
      <c r="C21" s="1">
        <v>73</v>
      </c>
      <c r="D21" s="1" t="s">
        <v>43</v>
      </c>
      <c r="E21" s="1" t="s">
        <v>44</v>
      </c>
      <c r="F21" s="1">
        <v>170.18</v>
      </c>
      <c r="G21" s="1">
        <v>2</v>
      </c>
      <c r="H21" s="7">
        <f t="shared" si="0"/>
        <v>172.18</v>
      </c>
      <c r="I21" s="1">
        <v>183.25</v>
      </c>
      <c r="J21" s="1">
        <v>4</v>
      </c>
      <c r="K21" s="7">
        <f t="shared" si="1"/>
        <v>187.25</v>
      </c>
      <c r="L21" s="7">
        <f>MIN(Table1[[#This Row],[Total1]],Table1[[#This Row],[Total2]])</f>
        <v>172.18</v>
      </c>
      <c r="M21" s="1">
        <v>1</v>
      </c>
    </row>
    <row r="22" spans="1:15" s="7" customFormat="1" ht="15" x14ac:dyDescent="0.2">
      <c r="A22" s="7" t="s">
        <v>27</v>
      </c>
      <c r="B22" s="7" t="s">
        <v>31</v>
      </c>
      <c r="C22" s="7">
        <v>50</v>
      </c>
      <c r="D22" s="7" t="s">
        <v>47</v>
      </c>
      <c r="E22" s="7" t="s">
        <v>48</v>
      </c>
      <c r="F22" s="7">
        <v>174.84</v>
      </c>
      <c r="G22" s="7">
        <v>8</v>
      </c>
      <c r="H22" s="7">
        <f t="shared" si="0"/>
        <v>182.84</v>
      </c>
      <c r="I22" s="7">
        <v>174.51</v>
      </c>
      <c r="J22" s="7">
        <v>8</v>
      </c>
      <c r="K22" s="7">
        <f t="shared" si="1"/>
        <v>182.51</v>
      </c>
      <c r="L22" s="7">
        <f>MIN(Table1[[#This Row],[Total1]],Table1[[#This Row],[Total2]])</f>
        <v>182.51</v>
      </c>
      <c r="M22" s="7">
        <v>2</v>
      </c>
    </row>
    <row r="23" spans="1:15" s="7" customFormat="1" ht="15" x14ac:dyDescent="0.2">
      <c r="A23" s="7" t="s">
        <v>27</v>
      </c>
      <c r="B23" s="7" t="s">
        <v>35</v>
      </c>
      <c r="C23" s="7">
        <v>44</v>
      </c>
      <c r="D23" s="7" t="s">
        <v>22</v>
      </c>
      <c r="E23" s="7" t="s">
        <v>58</v>
      </c>
      <c r="F23" s="7">
        <v>184.98</v>
      </c>
      <c r="G23" s="7">
        <v>4</v>
      </c>
      <c r="H23" s="7">
        <f t="shared" si="0"/>
        <v>188.98</v>
      </c>
      <c r="I23" s="7">
        <v>184.33</v>
      </c>
      <c r="J23" s="7">
        <v>0</v>
      </c>
      <c r="K23" s="7">
        <f t="shared" si="1"/>
        <v>184.33</v>
      </c>
      <c r="L23" s="7">
        <f>MIN(Table1[[#This Row],[Total1]],Table1[[#This Row],[Total2]])</f>
        <v>184.33</v>
      </c>
      <c r="M23" s="7">
        <v>1</v>
      </c>
    </row>
    <row r="24" spans="1:15" ht="15" x14ac:dyDescent="0.2">
      <c r="A24" s="7" t="s">
        <v>27</v>
      </c>
      <c r="B24" s="7" t="s">
        <v>33</v>
      </c>
      <c r="C24" s="1">
        <v>43</v>
      </c>
      <c r="D24" s="1" t="s">
        <v>45</v>
      </c>
      <c r="E24" s="1" t="s">
        <v>46</v>
      </c>
      <c r="F24" s="1">
        <v>184.65</v>
      </c>
      <c r="G24" s="1">
        <v>6</v>
      </c>
      <c r="H24" s="7">
        <f t="shared" si="0"/>
        <v>190.65</v>
      </c>
      <c r="I24" s="1">
        <v>169.12</v>
      </c>
      <c r="J24" s="1">
        <v>150</v>
      </c>
      <c r="K24" s="7">
        <f t="shared" si="1"/>
        <v>319.12</v>
      </c>
      <c r="L24" s="7">
        <f>MIN(Table1[[#This Row],[Total1]],Table1[[#This Row],[Total2]])</f>
        <v>190.65</v>
      </c>
      <c r="M24" s="1">
        <v>1</v>
      </c>
    </row>
    <row r="25" spans="1:15" s="7" customFormat="1" ht="15" x14ac:dyDescent="0.2">
      <c r="A25" s="7" t="s">
        <v>32</v>
      </c>
      <c r="B25" s="7" t="s">
        <v>39</v>
      </c>
      <c r="C25" s="7">
        <v>68</v>
      </c>
      <c r="D25" s="7" t="s">
        <v>81</v>
      </c>
      <c r="E25" s="7" t="s">
        <v>82</v>
      </c>
      <c r="F25" s="7">
        <v>183.71</v>
      </c>
      <c r="G25" s="7">
        <v>14</v>
      </c>
      <c r="H25" s="7">
        <f t="shared" si="0"/>
        <v>197.71</v>
      </c>
      <c r="I25" s="7">
        <v>196.43</v>
      </c>
      <c r="J25" s="7">
        <v>8</v>
      </c>
      <c r="K25" s="7">
        <f t="shared" si="1"/>
        <v>204.43</v>
      </c>
      <c r="L25" s="8">
        <f>MIN(Table1[[#This Row],[Total1]],Table1[[#This Row],[Total2]])</f>
        <v>197.71</v>
      </c>
      <c r="M25" s="7">
        <v>2</v>
      </c>
    </row>
    <row r="26" spans="1:15" s="7" customFormat="1" ht="15" x14ac:dyDescent="0.2">
      <c r="A26" s="7" t="s">
        <v>29</v>
      </c>
      <c r="C26" s="7">
        <v>77</v>
      </c>
      <c r="D26" s="7" t="s">
        <v>9</v>
      </c>
      <c r="E26" s="7" t="s">
        <v>10</v>
      </c>
      <c r="F26" s="7">
        <v>168.93</v>
      </c>
      <c r="G26" s="7">
        <v>50</v>
      </c>
      <c r="H26" s="7">
        <f t="shared" si="0"/>
        <v>218.93</v>
      </c>
      <c r="I26" s="7" t="s">
        <v>87</v>
      </c>
      <c r="L26" s="7">
        <v>218.93</v>
      </c>
      <c r="M26" s="7">
        <v>1</v>
      </c>
    </row>
    <row r="27" spans="1:15" s="7" customFormat="1" ht="15" x14ac:dyDescent="0.2">
      <c r="A27" s="7" t="s">
        <v>32</v>
      </c>
      <c r="B27" s="7" t="s">
        <v>59</v>
      </c>
      <c r="C27" s="7">
        <v>67</v>
      </c>
      <c r="D27" s="7" t="s">
        <v>83</v>
      </c>
      <c r="E27" s="7" t="s">
        <v>53</v>
      </c>
      <c r="F27" s="7">
        <v>196.78</v>
      </c>
      <c r="G27" s="7">
        <v>54</v>
      </c>
      <c r="H27" s="7">
        <f t="shared" si="0"/>
        <v>250.78</v>
      </c>
      <c r="I27" s="7">
        <v>180.64</v>
      </c>
      <c r="J27" s="7">
        <v>50</v>
      </c>
      <c r="K27" s="7">
        <f t="shared" ref="K27:K36" si="2">I27+J27</f>
        <v>230.64</v>
      </c>
      <c r="L27" s="7">
        <f>MIN(Table1[[#This Row],[Total1]],Table1[[#This Row],[Total2]])</f>
        <v>230.64</v>
      </c>
      <c r="M27" s="7">
        <v>1</v>
      </c>
    </row>
    <row r="28" spans="1:15" s="7" customFormat="1" ht="15" x14ac:dyDescent="0.2">
      <c r="A28" s="7" t="s">
        <v>32</v>
      </c>
      <c r="B28" s="7" t="s">
        <v>39</v>
      </c>
      <c r="C28" s="7">
        <v>69</v>
      </c>
      <c r="D28" s="7" t="s">
        <v>84</v>
      </c>
      <c r="E28" s="7" t="s">
        <v>82</v>
      </c>
      <c r="F28" s="7">
        <v>242.62</v>
      </c>
      <c r="G28" s="7">
        <v>56</v>
      </c>
      <c r="H28" s="7">
        <f t="shared" si="0"/>
        <v>298.62</v>
      </c>
      <c r="I28" s="7">
        <v>179.9</v>
      </c>
      <c r="J28" s="7">
        <v>52</v>
      </c>
      <c r="K28" s="7">
        <f t="shared" si="2"/>
        <v>231.9</v>
      </c>
      <c r="L28" s="8">
        <f>MIN(Table1[[#This Row],[Total1]],Table1[[#This Row],[Total2]])</f>
        <v>231.9</v>
      </c>
      <c r="M28" s="7">
        <v>3</v>
      </c>
    </row>
    <row r="29" spans="1:15" ht="15" x14ac:dyDescent="0.2">
      <c r="A29" s="1" t="s">
        <v>5</v>
      </c>
      <c r="B29" s="1" t="s">
        <v>35</v>
      </c>
      <c r="C29" s="1">
        <v>75</v>
      </c>
      <c r="D29" s="1" t="s">
        <v>75</v>
      </c>
      <c r="E29" s="1" t="s">
        <v>25</v>
      </c>
      <c r="F29" s="1">
        <v>230.9</v>
      </c>
      <c r="G29" s="1">
        <v>306</v>
      </c>
      <c r="H29" s="7">
        <f t="shared" si="0"/>
        <v>536.9</v>
      </c>
      <c r="I29" s="1">
        <v>196.28</v>
      </c>
      <c r="J29" s="1">
        <v>52</v>
      </c>
      <c r="K29" s="7">
        <f t="shared" si="2"/>
        <v>248.28</v>
      </c>
      <c r="L29" s="8">
        <f>MIN(Table1[[#This Row],[Total1]],Table1[[#This Row],[Total2]])</f>
        <v>248.28</v>
      </c>
      <c r="M29" s="1">
        <v>1</v>
      </c>
    </row>
    <row r="30" spans="1:15" s="7" customFormat="1" ht="15" x14ac:dyDescent="0.2">
      <c r="A30" s="7" t="s">
        <v>5</v>
      </c>
      <c r="B30" s="7" t="s">
        <v>33</v>
      </c>
      <c r="C30" s="7">
        <v>57</v>
      </c>
      <c r="D30" s="7" t="s">
        <v>41</v>
      </c>
      <c r="E30" s="7" t="s">
        <v>42</v>
      </c>
      <c r="F30" s="7">
        <v>239.45</v>
      </c>
      <c r="G30" s="7">
        <v>158</v>
      </c>
      <c r="H30" s="7">
        <f t="shared" si="0"/>
        <v>397.45</v>
      </c>
      <c r="I30" s="7">
        <v>198.87</v>
      </c>
      <c r="J30" s="7">
        <v>54</v>
      </c>
      <c r="K30" s="7">
        <f t="shared" si="2"/>
        <v>252.87</v>
      </c>
      <c r="L30" s="8">
        <f>MIN(Table1[[#This Row],[Total1]],Table1[[#This Row],[Total2]])</f>
        <v>252.87</v>
      </c>
      <c r="M30" s="7">
        <v>1</v>
      </c>
    </row>
    <row r="31" spans="1:15" ht="15" x14ac:dyDescent="0.2">
      <c r="A31" s="7" t="s">
        <v>5</v>
      </c>
      <c r="B31" s="7" t="s">
        <v>33</v>
      </c>
      <c r="C31" s="1">
        <v>57</v>
      </c>
      <c r="D31" s="1" t="s">
        <v>41</v>
      </c>
      <c r="E31" s="1" t="s">
        <v>42</v>
      </c>
      <c r="F31" s="1">
        <v>239.45</v>
      </c>
      <c r="G31" s="1">
        <v>158</v>
      </c>
      <c r="H31" s="7">
        <f t="shared" si="0"/>
        <v>397.45</v>
      </c>
      <c r="I31" s="1">
        <v>198.87</v>
      </c>
      <c r="J31" s="1">
        <v>54</v>
      </c>
      <c r="K31" s="7">
        <f t="shared" si="2"/>
        <v>252.87</v>
      </c>
      <c r="L31" s="8">
        <f>MIN(Table1[[#This Row],[Total1]],Table1[[#This Row],[Total2]])</f>
        <v>252.87</v>
      </c>
    </row>
    <row r="32" spans="1:15" ht="15" x14ac:dyDescent="0.2">
      <c r="A32" s="7" t="s">
        <v>5</v>
      </c>
      <c r="B32" s="7" t="s">
        <v>39</v>
      </c>
      <c r="C32" s="1">
        <v>59</v>
      </c>
      <c r="D32" s="1" t="s">
        <v>72</v>
      </c>
      <c r="E32" s="1" t="s">
        <v>73</v>
      </c>
      <c r="F32" s="1">
        <v>225.9</v>
      </c>
      <c r="G32" s="1">
        <v>58</v>
      </c>
      <c r="H32" s="7">
        <f t="shared" si="0"/>
        <v>283.89999999999998</v>
      </c>
      <c r="I32" s="1">
        <v>249.27</v>
      </c>
      <c r="J32" s="1">
        <v>152</v>
      </c>
      <c r="K32" s="7">
        <f t="shared" si="2"/>
        <v>401.27</v>
      </c>
      <c r="L32" s="7">
        <f>MIN(Table1[[#This Row],[Total1]],Table1[[#This Row],[Total2]])</f>
        <v>283.89999999999998</v>
      </c>
      <c r="M32" s="1">
        <v>1</v>
      </c>
    </row>
    <row r="33" spans="1:13" ht="15" x14ac:dyDescent="0.2">
      <c r="A33" s="7" t="s">
        <v>27</v>
      </c>
      <c r="B33" s="1" t="s">
        <v>33</v>
      </c>
      <c r="C33" s="1">
        <v>54</v>
      </c>
      <c r="D33" s="1" t="s">
        <v>64</v>
      </c>
      <c r="E33" s="7" t="s">
        <v>65</v>
      </c>
      <c r="F33" s="1">
        <v>182.92</v>
      </c>
      <c r="G33" s="1">
        <v>110</v>
      </c>
      <c r="H33" s="7">
        <f t="shared" si="0"/>
        <v>292.91999999999996</v>
      </c>
      <c r="I33" s="1">
        <v>171.23</v>
      </c>
      <c r="J33" s="1">
        <v>262</v>
      </c>
      <c r="K33" s="7">
        <f t="shared" si="2"/>
        <v>433.23</v>
      </c>
      <c r="L33" s="7">
        <f>MIN(Table1[[#This Row],[Total1]],Table1[[#This Row],[Total2]])</f>
        <v>292.91999999999996</v>
      </c>
      <c r="M33" s="1">
        <v>2</v>
      </c>
    </row>
    <row r="34" spans="1:13" ht="15" x14ac:dyDescent="0.2">
      <c r="A34" s="1" t="s">
        <v>27</v>
      </c>
      <c r="B34" s="1" t="s">
        <v>39</v>
      </c>
      <c r="C34" s="1">
        <v>48</v>
      </c>
      <c r="D34" s="1" t="s">
        <v>57</v>
      </c>
      <c r="E34" s="1" t="s">
        <v>58</v>
      </c>
      <c r="F34" s="1">
        <v>183.03</v>
      </c>
      <c r="G34" s="1">
        <v>306</v>
      </c>
      <c r="H34" s="7">
        <f t="shared" si="0"/>
        <v>489.03</v>
      </c>
      <c r="I34" s="1">
        <v>181.84</v>
      </c>
      <c r="J34" s="1">
        <v>160</v>
      </c>
      <c r="K34" s="7">
        <f t="shared" si="2"/>
        <v>341.84000000000003</v>
      </c>
      <c r="L34" s="7">
        <f>MIN(Table1[[#This Row],[Total1]],Table1[[#This Row],[Total2]])</f>
        <v>341.84000000000003</v>
      </c>
      <c r="M34" s="1">
        <v>1</v>
      </c>
    </row>
    <row r="35" spans="1:13" s="7" customFormat="1" ht="15" x14ac:dyDescent="0.2">
      <c r="A35" s="7" t="s">
        <v>27</v>
      </c>
      <c r="B35" s="7" t="s">
        <v>59</v>
      </c>
      <c r="C35" s="7">
        <v>47</v>
      </c>
      <c r="D35" s="7" t="s">
        <v>60</v>
      </c>
      <c r="E35" s="7" t="s">
        <v>58</v>
      </c>
      <c r="F35" s="7">
        <v>166.34</v>
      </c>
      <c r="G35" s="7">
        <v>554</v>
      </c>
      <c r="H35" s="7">
        <f t="shared" si="0"/>
        <v>720.34</v>
      </c>
      <c r="I35" s="7">
        <v>155.4</v>
      </c>
      <c r="J35" s="7">
        <v>314</v>
      </c>
      <c r="K35" s="7">
        <f t="shared" si="2"/>
        <v>469.4</v>
      </c>
      <c r="L35" s="10">
        <f>MIN(Table1[[#This Row],[Total1]],Table1[[#This Row],[Total2]])</f>
        <v>469.4</v>
      </c>
      <c r="M35" s="7">
        <v>1</v>
      </c>
    </row>
    <row r="36" spans="1:13" s="7" customFormat="1" ht="15" x14ac:dyDescent="0.2">
      <c r="A36" s="7" t="s">
        <v>5</v>
      </c>
      <c r="B36" s="7" t="s">
        <v>28</v>
      </c>
      <c r="C36" s="7">
        <v>58</v>
      </c>
      <c r="D36" s="7" t="s">
        <v>74</v>
      </c>
      <c r="E36" s="7" t="s">
        <v>85</v>
      </c>
      <c r="F36" s="7">
        <v>201.3</v>
      </c>
      <c r="G36" s="7">
        <v>408</v>
      </c>
      <c r="H36" s="7">
        <f t="shared" si="0"/>
        <v>609.29999999999995</v>
      </c>
      <c r="I36" s="7">
        <v>213.75</v>
      </c>
      <c r="J36" s="7">
        <v>318</v>
      </c>
      <c r="K36" s="7">
        <f t="shared" si="2"/>
        <v>531.75</v>
      </c>
      <c r="L36" s="8">
        <f>MIN(Table1[[#This Row],[Total1]],Table1[[#This Row],[Total2]])</f>
        <v>531.75</v>
      </c>
      <c r="M36" s="7">
        <v>1</v>
      </c>
    </row>
    <row r="37" spans="1:13" s="7" customFormat="1" ht="15" x14ac:dyDescent="0.2">
      <c r="A37" s="7" t="s">
        <v>5</v>
      </c>
      <c r="B37" s="7" t="s">
        <v>39</v>
      </c>
      <c r="C37" s="7">
        <v>55</v>
      </c>
      <c r="D37" s="7" t="s">
        <v>40</v>
      </c>
      <c r="E37" s="7" t="s">
        <v>25</v>
      </c>
      <c r="F37" s="7">
        <v>16.920000000000002</v>
      </c>
      <c r="G37" s="7">
        <v>550</v>
      </c>
      <c r="H37" s="7">
        <f t="shared" si="0"/>
        <v>566.91999999999996</v>
      </c>
      <c r="I37" s="7" t="s">
        <v>71</v>
      </c>
      <c r="L37" s="8">
        <f>MIN(Table1[[#This Row],[Total1]],Table1[[#This Row],[Total2]])</f>
        <v>566.91999999999996</v>
      </c>
      <c r="M37" s="7">
        <v>2</v>
      </c>
    </row>
    <row r="38" spans="1:13" s="7" customFormat="1" ht="15" x14ac:dyDescent="0.2">
      <c r="A38" s="7" t="s">
        <v>34</v>
      </c>
      <c r="B38" s="7" t="s">
        <v>39</v>
      </c>
      <c r="C38" s="7">
        <v>70</v>
      </c>
      <c r="D38" s="7" t="s">
        <v>68</v>
      </c>
      <c r="E38" s="7" t="s">
        <v>69</v>
      </c>
      <c r="F38" s="7">
        <v>198.62</v>
      </c>
      <c r="G38" s="7">
        <v>454</v>
      </c>
      <c r="H38" s="7">
        <f t="shared" si="0"/>
        <v>652.62</v>
      </c>
      <c r="I38" s="7">
        <v>184.31</v>
      </c>
      <c r="J38" s="7">
        <v>402</v>
      </c>
      <c r="K38" s="7">
        <f>I38+J38</f>
        <v>586.30999999999995</v>
      </c>
      <c r="L38" s="7">
        <f>MIN(Table1[[#This Row],[Total1]],Table1[[#This Row],[Total2]])</f>
        <v>586.30999999999995</v>
      </c>
      <c r="M38" s="7">
        <v>1</v>
      </c>
    </row>
    <row r="39" spans="1:13" s="7" customFormat="1" ht="15" x14ac:dyDescent="0.2">
      <c r="A39" s="7" t="s">
        <v>5</v>
      </c>
      <c r="B39" s="7" t="s">
        <v>59</v>
      </c>
      <c r="C39" s="7">
        <v>56</v>
      </c>
      <c r="D39" s="7" t="s">
        <v>70</v>
      </c>
      <c r="E39" s="7" t="s">
        <v>25</v>
      </c>
      <c r="F39" s="7">
        <v>81.459999999999994</v>
      </c>
      <c r="G39" s="7">
        <v>900</v>
      </c>
      <c r="H39" s="7">
        <f t="shared" si="0"/>
        <v>981.46</v>
      </c>
      <c r="I39" s="7" t="s">
        <v>71</v>
      </c>
      <c r="L39" s="8">
        <f>MIN(Table1[[#This Row],[Total1]],Table1[[#This Row],[Total2]])</f>
        <v>981.46</v>
      </c>
      <c r="M39" s="7">
        <v>1</v>
      </c>
    </row>
    <row r="40" spans="1:13" s="7" customFormat="1" ht="15" x14ac:dyDescent="0.2"/>
    <row r="41" spans="1:13" s="7" customFormat="1" ht="15" x14ac:dyDescent="0.2"/>
    <row r="42" spans="1:13" s="7" customFormat="1" ht="15" x14ac:dyDescent="0.2"/>
    <row r="43" spans="1:13" s="7" customFormat="1" ht="15" x14ac:dyDescent="0.2"/>
    <row r="44" spans="1:13" s="7" customFormat="1" ht="15" x14ac:dyDescent="0.2"/>
    <row r="45" spans="1:13" s="7" customFormat="1" ht="15" x14ac:dyDescent="0.2"/>
    <row r="46" spans="1:13" s="7" customFormat="1" ht="15" x14ac:dyDescent="0.2"/>
    <row r="47" spans="1:13" ht="15" x14ac:dyDescent="0.2">
      <c r="A47" s="7"/>
      <c r="H47" s="7"/>
      <c r="K47" s="7"/>
      <c r="L47" s="7"/>
    </row>
    <row r="50" spans="1:1" ht="15" x14ac:dyDescent="0.2">
      <c r="A50"/>
    </row>
  </sheetData>
  <sortState ref="A4:L53">
    <sortCondition ref="A4:A53"/>
    <sortCondition ref="B4:B53"/>
    <sortCondition ref="L4:L53"/>
  </sortState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Slalom</vt:lpstr>
    </vt:vector>
  </TitlesOfParts>
  <Company>Kreekhof Enterprises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Jennie Goldberg</cp:lastModifiedBy>
  <dcterms:created xsi:type="dcterms:W3CDTF">2010-03-16T02:37:31Z</dcterms:created>
  <dcterms:modified xsi:type="dcterms:W3CDTF">2020-11-11T03:29:32Z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