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acaroni/Documents/Jennie Documents/League of NW WW Racers/Kayak Races/Cedar/"/>
    </mc:Choice>
  </mc:AlternateContent>
  <xr:revisionPtr revIDLastSave="0" documentId="13_ncr:1_{18A30BC0-4B95-4E4B-8296-E42D710DF24A}" xr6:coauthVersionLast="47" xr6:coauthVersionMax="47" xr10:uidLastSave="{00000000-0000-0000-0000-000000000000}"/>
  <bookViews>
    <workbookView xWindow="0" yWindow="760" windowWidth="30240" windowHeight="17580" xr2:uid="{00000000-000D-0000-FFFF-FFFF00000000}"/>
  </bookViews>
  <sheets>
    <sheet name="Slalom" sheetId="4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0" i="4" l="1"/>
  <c r="L20" i="4" s="1"/>
  <c r="H24" i="4"/>
  <c r="L24" i="4" s="1"/>
  <c r="K26" i="4"/>
  <c r="H26" i="4"/>
  <c r="K29" i="4"/>
  <c r="H29" i="4"/>
  <c r="K28" i="4"/>
  <c r="H28" i="4"/>
  <c r="K25" i="4"/>
  <c r="H25" i="4"/>
  <c r="K22" i="4"/>
  <c r="H22" i="4"/>
  <c r="L22" i="4" s="1"/>
  <c r="H21" i="4"/>
  <c r="L21" i="4" s="1"/>
  <c r="K23" i="4"/>
  <c r="H23" i="4"/>
  <c r="K27" i="4"/>
  <c r="H27" i="4"/>
  <c r="K37" i="4"/>
  <c r="H37" i="4"/>
  <c r="H40" i="4"/>
  <c r="L40" i="4" s="1"/>
  <c r="K38" i="4"/>
  <c r="L38" i="4" s="1"/>
  <c r="K39" i="4"/>
  <c r="L39" i="4" s="1"/>
  <c r="K36" i="4"/>
  <c r="L36" i="4" s="1"/>
  <c r="K35" i="4"/>
  <c r="H35" i="4"/>
  <c r="H7" i="4"/>
  <c r="K11" i="4"/>
  <c r="H11" i="4"/>
  <c r="L11" i="4" s="1"/>
  <c r="K4" i="4"/>
  <c r="H4" i="4"/>
  <c r="K6" i="4"/>
  <c r="H6" i="4"/>
  <c r="K5" i="4"/>
  <c r="H5" i="4"/>
  <c r="K7" i="4"/>
  <c r="K8" i="4"/>
  <c r="H8" i="4"/>
  <c r="K10" i="4"/>
  <c r="H10" i="4"/>
  <c r="K9" i="4"/>
  <c r="H9" i="4"/>
  <c r="K15" i="4"/>
  <c r="H15" i="4"/>
  <c r="K14" i="4"/>
  <c r="H14" i="4"/>
  <c r="K19" i="4"/>
  <c r="H19" i="4"/>
  <c r="K18" i="4"/>
  <c r="H18" i="4"/>
  <c r="K17" i="4"/>
  <c r="H17" i="4"/>
  <c r="K16" i="4"/>
  <c r="H16" i="4"/>
  <c r="K30" i="4"/>
  <c r="K12" i="4"/>
  <c r="H12" i="4"/>
  <c r="H13" i="4"/>
  <c r="H33" i="4"/>
  <c r="K33" i="4"/>
  <c r="K32" i="4"/>
  <c r="K34" i="4"/>
  <c r="K31" i="4"/>
  <c r="K13" i="4"/>
  <c r="L6" i="4" l="1"/>
  <c r="L19" i="4"/>
  <c r="L15" i="4"/>
  <c r="L10" i="4"/>
  <c r="L7" i="4"/>
  <c r="L5" i="4"/>
  <c r="L4" i="4"/>
  <c r="L37" i="4"/>
  <c r="L14" i="4"/>
  <c r="L9" i="4"/>
  <c r="L16" i="4"/>
  <c r="L27" i="4"/>
  <c r="L25" i="4"/>
  <c r="L28" i="4"/>
  <c r="L18" i="4"/>
  <c r="L35" i="4"/>
  <c r="L29" i="4"/>
  <c r="L17" i="4"/>
  <c r="L8" i="4"/>
  <c r="L26" i="4"/>
  <c r="L23" i="4"/>
  <c r="L12" i="4"/>
  <c r="H34" i="4" l="1"/>
  <c r="H32" i="4"/>
  <c r="L33" i="4"/>
  <c r="L32" i="4" l="1"/>
  <c r="L34" i="4"/>
  <c r="H30" i="4"/>
  <c r="L13" i="4" l="1"/>
  <c r="H31" i="4" l="1"/>
  <c r="L30" i="4"/>
  <c r="L31" i="4" l="1"/>
</calcChain>
</file>

<file path=xl/sharedStrings.xml><?xml version="1.0" encoding="utf-8"?>
<sst xmlns="http://schemas.openxmlformats.org/spreadsheetml/2006/main" count="170" uniqueCount="101">
  <si>
    <t>Penalties2</t>
  </si>
  <si>
    <t>Total2</t>
  </si>
  <si>
    <t>BestTime</t>
  </si>
  <si>
    <t>Last Name</t>
  </si>
  <si>
    <t>Place</t>
  </si>
  <si>
    <t>K1W Rec</t>
  </si>
  <si>
    <t xml:space="preserve">Jennie  </t>
  </si>
  <si>
    <t>Goldberg</t>
  </si>
  <si>
    <t>Age Group</t>
  </si>
  <si>
    <t>Class</t>
  </si>
  <si>
    <t>Name</t>
  </si>
  <si>
    <t>Penalties1</t>
  </si>
  <si>
    <t>Total1</t>
  </si>
  <si>
    <t>Time2</t>
  </si>
  <si>
    <t>Bib</t>
  </si>
  <si>
    <t>David</t>
  </si>
  <si>
    <t>Time1</t>
  </si>
  <si>
    <t>Andrews</t>
  </si>
  <si>
    <t>Steve</t>
  </si>
  <si>
    <t>K1 Rec</t>
  </si>
  <si>
    <t>FOG</t>
  </si>
  <si>
    <t>K1</t>
  </si>
  <si>
    <t>SOG</t>
  </si>
  <si>
    <t>K1W</t>
  </si>
  <si>
    <t>Mstrs</t>
  </si>
  <si>
    <t xml:space="preserve">Cedar River, Ravensdale WA </t>
  </si>
  <si>
    <t>Kira</t>
  </si>
  <si>
    <t>Dawn</t>
  </si>
  <si>
    <t>Meekhof</t>
  </si>
  <si>
    <t>C1</t>
  </si>
  <si>
    <t>Cadet</t>
  </si>
  <si>
    <t>Karl</t>
  </si>
  <si>
    <t>Guntheroth</t>
  </si>
  <si>
    <t>Lilian</t>
  </si>
  <si>
    <t>Esther</t>
  </si>
  <si>
    <t>Rufus</t>
  </si>
  <si>
    <t>Knapp</t>
  </si>
  <si>
    <t>To order, click little arrow to sort. First sort by "best time", then "age group", then "class"</t>
  </si>
  <si>
    <t>Alan</t>
  </si>
  <si>
    <t>Smith</t>
  </si>
  <si>
    <t>K2</t>
  </si>
  <si>
    <t>Senior</t>
  </si>
  <si>
    <t>DNF</t>
  </si>
  <si>
    <t>Jr</t>
  </si>
  <si>
    <t>Levin</t>
  </si>
  <si>
    <t>OC-1</t>
  </si>
  <si>
    <t>Marcus</t>
  </si>
  <si>
    <t>Omelus-Butt</t>
  </si>
  <si>
    <t>Xavier</t>
  </si>
  <si>
    <t>Vaugh</t>
  </si>
  <si>
    <t>Lucas</t>
  </si>
  <si>
    <t>Nelson</t>
  </si>
  <si>
    <t>Andrew</t>
  </si>
  <si>
    <t>Rankin</t>
  </si>
  <si>
    <t>Bob</t>
  </si>
  <si>
    <t>Duffner</t>
  </si>
  <si>
    <t>Su</t>
  </si>
  <si>
    <t>Tree</t>
  </si>
  <si>
    <t>Bergman</t>
  </si>
  <si>
    <t>Caden</t>
  </si>
  <si>
    <t>Hansen</t>
  </si>
  <si>
    <t>Kai</t>
  </si>
  <si>
    <t>IK-2</t>
  </si>
  <si>
    <t>Mila</t>
  </si>
  <si>
    <t>MacKenzie</t>
  </si>
  <si>
    <t>Shawn</t>
  </si>
  <si>
    <t>Hayden</t>
  </si>
  <si>
    <t>McGowan</t>
  </si>
  <si>
    <t>Emma</t>
  </si>
  <si>
    <t>Johnson</t>
  </si>
  <si>
    <t>Julie</t>
  </si>
  <si>
    <t>Alsberge</t>
  </si>
  <si>
    <t>OC1-M</t>
  </si>
  <si>
    <t>Dennis</t>
  </si>
  <si>
    <t>Armstrong</t>
  </si>
  <si>
    <t>OC1-W</t>
  </si>
  <si>
    <t>Alyse</t>
  </si>
  <si>
    <t>Oxenford</t>
  </si>
  <si>
    <t>Ansel/Olive</t>
  </si>
  <si>
    <t>Jim</t>
  </si>
  <si>
    <t>Good</t>
  </si>
  <si>
    <t>Jeff</t>
  </si>
  <si>
    <t>Hunt</t>
  </si>
  <si>
    <t>Colby</t>
  </si>
  <si>
    <t>Woodworth</t>
  </si>
  <si>
    <t>Holden</t>
  </si>
  <si>
    <t>Kirk</t>
  </si>
  <si>
    <t>Tickell</t>
  </si>
  <si>
    <t>Carl</t>
  </si>
  <si>
    <t>Bantam</t>
  </si>
  <si>
    <t>Tyler</t>
  </si>
  <si>
    <t>524 cfs</t>
  </si>
  <si>
    <t>Fastest boat of the day was Shawn Smith, second was cadet Hayden McGowan.</t>
  </si>
  <si>
    <t>Fourth fastest boat of the day was Jennie.</t>
  </si>
  <si>
    <t>Kira was 1 second behind Esther!</t>
  </si>
  <si>
    <t>Malsed</t>
  </si>
  <si>
    <t>Bedmarek</t>
  </si>
  <si>
    <t>Burgmuller</t>
  </si>
  <si>
    <t>WKC  FALL CEDAR  SLALOM RACE</t>
  </si>
  <si>
    <t>The largest race group were Cadets:  6 in race boats and 3 in Rec boats</t>
  </si>
  <si>
    <t>The only person with two clean runs was Rufus Knapp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</si>
</sst>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yy"/>
  </numFmts>
  <fonts count="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rgb="FF000000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6AAF8"/>
        <bgColor indexed="64"/>
      </patternFill>
    </fill>
    <fill>
      <patternFill patternType="solid">
        <fgColor rgb="FFE3C6FA"/>
        <bgColor indexed="64"/>
      </patternFill>
    </fill>
  </fills>
  <borders count="1">
    <border>
      <left/>
      <right/>
      <top/>
      <bottom/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5" fillId="3" borderId="0" xfId="0" applyFont="1" applyFill="1" applyAlignment="1">
      <alignment horizontal="center"/>
    </xf>
    <xf numFmtId="164" fontId="5" fillId="3" borderId="0" xfId="0" applyNumberFormat="1" applyFont="1" applyFill="1" applyAlignment="1">
      <alignment horizontal="left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6" fillId="0" borderId="0" xfId="0" applyFont="1"/>
  </cellXfs>
  <cellStyles count="14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Normal" xfId="0" builtinId="0"/>
  </cellStyles>
  <dxfs count="15">
    <dxf>
      <alignment horizontal="center" vertical="bottom" textRotation="0" wrapText="0" indent="0" justifyLastLine="0" shrinkToFit="0" readingOrder="0"/>
    </dxf>
    <dxf>
      <numFmt numFmtId="0" formatCode="General"/>
      <fill>
        <patternFill patternType="solid">
          <fgColor indexed="64"/>
          <bgColor rgb="FFD6AAF8"/>
        </patternFill>
      </fill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E3C6FA"/>
        </patternFill>
      </fill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theme="4" tint="0.39994506668294322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Medium4"/>
  <colors>
    <mruColors>
      <color rgb="FFE3C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3:M40" totalsRowShown="0" headerRowDxfId="14" dataDxfId="13">
  <autoFilter ref="A3:M40" xr:uid="{00000000-0009-0000-0100-000001000000}"/>
  <sortState xmlns:xlrd2="http://schemas.microsoft.com/office/spreadsheetml/2017/richdata2" ref="A4:M40">
    <sortCondition ref="A3:A40"/>
  </sortState>
  <tableColumns count="13">
    <tableColumn id="1" xr3:uid="{00000000-0010-0000-0000-000001000000}" name="Class" dataDxfId="12"/>
    <tableColumn id="2" xr3:uid="{00000000-0010-0000-0000-000002000000}" name="Age Group" dataDxfId="11"/>
    <tableColumn id="3" xr3:uid="{00000000-0010-0000-0000-000003000000}" name="Bib" dataDxfId="10"/>
    <tableColumn id="4" xr3:uid="{00000000-0010-0000-0000-000004000000}" name="Name" dataDxfId="9"/>
    <tableColumn id="5" xr3:uid="{00000000-0010-0000-0000-000005000000}" name="Last Name" dataDxfId="8"/>
    <tableColumn id="6" xr3:uid="{00000000-0010-0000-0000-000006000000}" name="Time1" dataDxfId="7"/>
    <tableColumn id="7" xr3:uid="{00000000-0010-0000-0000-000007000000}" name="Penalties1" dataDxfId="6"/>
    <tableColumn id="8" xr3:uid="{00000000-0010-0000-0000-000008000000}" name="Total1" dataDxfId="5"/>
    <tableColumn id="9" xr3:uid="{00000000-0010-0000-0000-000009000000}" name="Time2" dataDxfId="4"/>
    <tableColumn id="10" xr3:uid="{00000000-0010-0000-0000-00000A000000}" name="Penalties2" dataDxfId="3"/>
    <tableColumn id="11" xr3:uid="{00000000-0010-0000-0000-00000B000000}" name="Total2" dataDxfId="2"/>
    <tableColumn id="12" xr3:uid="{00000000-0010-0000-0000-00000C000000}" name="BestTime" dataDxfId="1">
      <calculatedColumnFormula>MIN(Table1[[#This Row],[Total1]],Table1[[#This Row],[Total2]])</calculatedColumnFormula>
    </tableColumn>
    <tableColumn id="13" xr3:uid="{00000000-0010-0000-0000-00000D000000}" name="Pl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8"/>
  <sheetViews>
    <sheetView tabSelected="1" showRuler="0" topLeftCell="A21" zoomScale="125" workbookViewId="0">
      <selection activeCell="I50" sqref="I50"/>
    </sheetView>
  </sheetViews>
  <sheetFormatPr baseColWidth="10" defaultColWidth="8.83203125" defaultRowHeight="15" x14ac:dyDescent="0.2"/>
  <cols>
    <col min="1" max="1" width="8.83203125" style="1" customWidth="1"/>
    <col min="2" max="2" width="9.5" style="1" customWidth="1"/>
    <col min="3" max="3" width="10.1640625" style="1" bestFit="1" customWidth="1"/>
    <col min="4" max="4" width="11.5" style="1" customWidth="1"/>
    <col min="5" max="5" width="12.5" style="1" customWidth="1"/>
    <col min="6" max="6" width="8.83203125" style="1"/>
    <col min="7" max="7" width="7.6640625" style="1" customWidth="1"/>
    <col min="8" max="9" width="8.83203125" style="1"/>
    <col min="10" max="10" width="6" style="1" customWidth="1"/>
    <col min="11" max="11" width="8.83203125" style="1"/>
    <col min="12" max="12" width="10.1640625" style="1" customWidth="1"/>
    <col min="13" max="13" width="8.83203125" style="1"/>
    <col min="14" max="14" width="9.6640625" style="1" bestFit="1" customWidth="1"/>
    <col min="15" max="16384" width="8.83203125" style="1"/>
  </cols>
  <sheetData>
    <row r="1" spans="1:14" s="6" customFormat="1" ht="21" x14ac:dyDescent="0.25">
      <c r="A1" s="4" t="s">
        <v>98</v>
      </c>
      <c r="B1" s="5"/>
      <c r="C1" s="5"/>
      <c r="E1" s="5" t="s">
        <v>37</v>
      </c>
    </row>
    <row r="2" spans="1:14" s="6" customFormat="1" x14ac:dyDescent="0.2">
      <c r="A2" s="5" t="s">
        <v>25</v>
      </c>
      <c r="B2" s="5"/>
      <c r="C2" s="7">
        <v>44871</v>
      </c>
      <c r="D2" s="6" t="s">
        <v>91</v>
      </c>
    </row>
    <row r="3" spans="1:14" s="2" customFormat="1" x14ac:dyDescent="0.2">
      <c r="A3" s="2" t="s">
        <v>9</v>
      </c>
      <c r="B3" s="2" t="s">
        <v>8</v>
      </c>
      <c r="C3" s="2" t="s">
        <v>14</v>
      </c>
      <c r="D3" s="2" t="s">
        <v>10</v>
      </c>
      <c r="E3" s="2" t="s">
        <v>3</v>
      </c>
      <c r="F3" s="2" t="s">
        <v>16</v>
      </c>
      <c r="G3" s="2" t="s">
        <v>11</v>
      </c>
      <c r="H3" s="2" t="s">
        <v>12</v>
      </c>
      <c r="I3" s="2" t="s">
        <v>13</v>
      </c>
      <c r="J3" s="2" t="s">
        <v>0</v>
      </c>
      <c r="K3" s="2" t="s">
        <v>1</v>
      </c>
      <c r="L3" s="2" t="s">
        <v>2</v>
      </c>
      <c r="M3" s="2" t="s">
        <v>4</v>
      </c>
    </row>
    <row r="4" spans="1:14" x14ac:dyDescent="0.2">
      <c r="A4" s="1" t="s">
        <v>29</v>
      </c>
      <c r="B4" s="1" t="s">
        <v>22</v>
      </c>
      <c r="C4" s="1">
        <v>36</v>
      </c>
      <c r="D4" s="1" t="s">
        <v>15</v>
      </c>
      <c r="E4" s="1" t="s">
        <v>56</v>
      </c>
      <c r="F4" s="1">
        <v>165</v>
      </c>
      <c r="G4" s="1">
        <v>2</v>
      </c>
      <c r="H4" s="10">
        <f t="shared" ref="H4:H35" si="0">F4+G4</f>
        <v>167</v>
      </c>
      <c r="I4" s="1">
        <v>178</v>
      </c>
      <c r="J4" s="1">
        <v>0</v>
      </c>
      <c r="K4" s="10">
        <f t="shared" ref="K4:K19" si="1">I4+J4</f>
        <v>178</v>
      </c>
      <c r="L4" s="9">
        <f>MIN(Table1[[#This Row],[Total1]],Table1[[#This Row],[Total2]])</f>
        <v>167</v>
      </c>
      <c r="M4" s="1">
        <v>1</v>
      </c>
    </row>
    <row r="5" spans="1:14" x14ac:dyDescent="0.2">
      <c r="A5" s="1" t="s">
        <v>62</v>
      </c>
      <c r="B5" s="1" t="s">
        <v>89</v>
      </c>
      <c r="C5" s="1">
        <v>45</v>
      </c>
      <c r="D5" s="1" t="s">
        <v>63</v>
      </c>
      <c r="E5" s="1" t="s">
        <v>96</v>
      </c>
      <c r="F5" s="1">
        <v>207</v>
      </c>
      <c r="G5" s="1">
        <v>462</v>
      </c>
      <c r="H5" s="10">
        <f t="shared" si="0"/>
        <v>669</v>
      </c>
      <c r="I5" s="1">
        <v>253</v>
      </c>
      <c r="J5" s="1">
        <v>176</v>
      </c>
      <c r="K5" s="10">
        <f t="shared" si="1"/>
        <v>429</v>
      </c>
      <c r="L5" s="9">
        <f>MIN(Table1[[#This Row],[Total1]],Table1[[#This Row],[Total2]])</f>
        <v>429</v>
      </c>
      <c r="M5" s="1">
        <v>1</v>
      </c>
    </row>
    <row r="6" spans="1:14" x14ac:dyDescent="0.2">
      <c r="A6" s="1" t="s">
        <v>62</v>
      </c>
      <c r="B6" s="1" t="s">
        <v>89</v>
      </c>
      <c r="C6" s="1">
        <v>44</v>
      </c>
      <c r="D6" s="1" t="s">
        <v>64</v>
      </c>
      <c r="E6" s="1" t="s">
        <v>95</v>
      </c>
      <c r="F6" s="1">
        <v>304</v>
      </c>
      <c r="G6" s="1">
        <v>366</v>
      </c>
      <c r="H6" s="10">
        <f t="shared" si="0"/>
        <v>670</v>
      </c>
      <c r="I6" s="1">
        <v>248</v>
      </c>
      <c r="J6" s="1">
        <v>368</v>
      </c>
      <c r="K6" s="10">
        <f t="shared" si="1"/>
        <v>616</v>
      </c>
      <c r="L6" s="9">
        <f>MIN(Table1[[#This Row],[Total1]],Table1[[#This Row],[Total2]])</f>
        <v>616</v>
      </c>
      <c r="M6" s="1">
        <v>2</v>
      </c>
    </row>
    <row r="7" spans="1:14" x14ac:dyDescent="0.2">
      <c r="A7" s="1" t="s">
        <v>21</v>
      </c>
      <c r="B7" s="1" t="s">
        <v>30</v>
      </c>
      <c r="C7" s="1">
        <v>9</v>
      </c>
      <c r="D7" s="1" t="s">
        <v>66</v>
      </c>
      <c r="E7" s="1" t="s">
        <v>67</v>
      </c>
      <c r="F7" s="1">
        <v>124</v>
      </c>
      <c r="G7" s="1">
        <v>4</v>
      </c>
      <c r="H7" s="10">
        <f t="shared" si="0"/>
        <v>128</v>
      </c>
      <c r="I7" s="1">
        <v>128</v>
      </c>
      <c r="J7" s="1">
        <v>2</v>
      </c>
      <c r="K7" s="10">
        <f t="shared" si="1"/>
        <v>130</v>
      </c>
      <c r="L7" s="9">
        <f>MIN(Table1[[#This Row],[Total1]],Table1[[#This Row],[Total2]])</f>
        <v>128</v>
      </c>
      <c r="M7" s="1">
        <v>1</v>
      </c>
      <c r="N7" s="3"/>
    </row>
    <row r="8" spans="1:14" x14ac:dyDescent="0.2">
      <c r="A8" s="1" t="s">
        <v>21</v>
      </c>
      <c r="B8" s="1" t="s">
        <v>30</v>
      </c>
      <c r="C8" s="1">
        <v>19</v>
      </c>
      <c r="D8" s="1" t="s">
        <v>61</v>
      </c>
      <c r="E8" s="1" t="s">
        <v>60</v>
      </c>
      <c r="F8" s="1">
        <v>229.59</v>
      </c>
      <c r="G8" s="1">
        <v>8</v>
      </c>
      <c r="H8" s="10">
        <f t="shared" si="0"/>
        <v>237.59</v>
      </c>
      <c r="I8" s="1">
        <v>191.65</v>
      </c>
      <c r="J8" s="1">
        <v>108</v>
      </c>
      <c r="K8" s="10">
        <f t="shared" si="1"/>
        <v>299.64999999999998</v>
      </c>
      <c r="L8" s="9">
        <f>MIN(Table1[[#This Row],[Total1]],Table1[[#This Row],[Total2]])</f>
        <v>237.59</v>
      </c>
      <c r="M8" s="1">
        <v>2</v>
      </c>
      <c r="N8" s="3"/>
    </row>
    <row r="9" spans="1:14" x14ac:dyDescent="0.2">
      <c r="A9" s="1" t="s">
        <v>21</v>
      </c>
      <c r="B9" s="1" t="s">
        <v>20</v>
      </c>
      <c r="C9" s="1">
        <v>32</v>
      </c>
      <c r="D9" s="1" t="s">
        <v>57</v>
      </c>
      <c r="E9" s="1" t="s">
        <v>58</v>
      </c>
      <c r="F9" s="1">
        <v>157</v>
      </c>
      <c r="G9" s="1">
        <v>4</v>
      </c>
      <c r="H9" s="10">
        <f t="shared" si="0"/>
        <v>161</v>
      </c>
      <c r="I9" s="1">
        <v>160</v>
      </c>
      <c r="J9" s="1">
        <v>8</v>
      </c>
      <c r="K9" s="10">
        <f t="shared" si="1"/>
        <v>168</v>
      </c>
      <c r="L9" s="9">
        <f>MIN(Table1[[#This Row],[Total1]],Table1[[#This Row],[Total2]])</f>
        <v>161</v>
      </c>
      <c r="M9" s="1">
        <v>1</v>
      </c>
    </row>
    <row r="10" spans="1:14" x14ac:dyDescent="0.2">
      <c r="A10" s="1" t="s">
        <v>21</v>
      </c>
      <c r="B10" s="1" t="s">
        <v>43</v>
      </c>
      <c r="C10" s="1">
        <v>42</v>
      </c>
      <c r="D10" s="1" t="s">
        <v>59</v>
      </c>
      <c r="E10" s="1" t="s">
        <v>60</v>
      </c>
      <c r="F10" s="1">
        <v>187</v>
      </c>
      <c r="G10" s="1">
        <v>8</v>
      </c>
      <c r="H10" s="10">
        <f t="shared" si="0"/>
        <v>195</v>
      </c>
      <c r="I10" s="1">
        <v>173</v>
      </c>
      <c r="J10" s="1">
        <v>8</v>
      </c>
      <c r="K10" s="10">
        <f t="shared" si="1"/>
        <v>181</v>
      </c>
      <c r="L10" s="9">
        <f>MIN(Table1[[#This Row],[Total1]],Table1[[#This Row],[Total2]])</f>
        <v>181</v>
      </c>
      <c r="M10" s="1">
        <v>1</v>
      </c>
    </row>
    <row r="11" spans="1:14" x14ac:dyDescent="0.2">
      <c r="A11" s="1" t="s">
        <v>21</v>
      </c>
      <c r="B11" s="1" t="s">
        <v>24</v>
      </c>
      <c r="C11" s="1">
        <v>30</v>
      </c>
      <c r="D11" s="1" t="s">
        <v>65</v>
      </c>
      <c r="E11" s="1" t="s">
        <v>39</v>
      </c>
      <c r="F11" s="1">
        <v>124</v>
      </c>
      <c r="G11" s="1">
        <v>52</v>
      </c>
      <c r="H11" s="10">
        <f t="shared" si="0"/>
        <v>176</v>
      </c>
      <c r="I11" s="1">
        <v>118</v>
      </c>
      <c r="J11" s="1">
        <v>2</v>
      </c>
      <c r="K11" s="10">
        <f t="shared" si="1"/>
        <v>120</v>
      </c>
      <c r="L11" s="9">
        <f>MIN(Table1[[#This Row],[Total1]],Table1[[#This Row],[Total2]])</f>
        <v>120</v>
      </c>
      <c r="M11" s="1">
        <v>1</v>
      </c>
    </row>
    <row r="12" spans="1:14" x14ac:dyDescent="0.2">
      <c r="A12" s="1" t="s">
        <v>21</v>
      </c>
      <c r="B12" s="1" t="s">
        <v>41</v>
      </c>
      <c r="C12" s="1">
        <v>35</v>
      </c>
      <c r="D12" s="1" t="s">
        <v>15</v>
      </c>
      <c r="E12" s="1" t="s">
        <v>44</v>
      </c>
      <c r="F12" s="1">
        <v>159</v>
      </c>
      <c r="G12" s="1">
        <v>8</v>
      </c>
      <c r="H12" s="10">
        <f t="shared" si="0"/>
        <v>167</v>
      </c>
      <c r="I12" s="1">
        <v>148</v>
      </c>
      <c r="J12" s="1">
        <v>2</v>
      </c>
      <c r="K12" s="10">
        <f t="shared" si="1"/>
        <v>150</v>
      </c>
      <c r="L12" s="9">
        <f>MIN(Table1[[#This Row],[Total1]],Table1[[#This Row],[Total2]])</f>
        <v>150</v>
      </c>
      <c r="M12" s="1">
        <v>1</v>
      </c>
    </row>
    <row r="13" spans="1:14" x14ac:dyDescent="0.2">
      <c r="A13" s="1" t="s">
        <v>21</v>
      </c>
      <c r="B13" s="1" t="s">
        <v>22</v>
      </c>
      <c r="C13" s="1">
        <v>31</v>
      </c>
      <c r="D13" s="1" t="s">
        <v>35</v>
      </c>
      <c r="E13" s="1" t="s">
        <v>36</v>
      </c>
      <c r="F13" s="1">
        <v>147</v>
      </c>
      <c r="G13" s="1">
        <v>0</v>
      </c>
      <c r="H13" s="10">
        <f t="shared" si="0"/>
        <v>147</v>
      </c>
      <c r="I13" s="1">
        <v>145</v>
      </c>
      <c r="J13" s="1">
        <v>0</v>
      </c>
      <c r="K13" s="10">
        <f t="shared" si="1"/>
        <v>145</v>
      </c>
      <c r="L13" s="9">
        <f>MIN(Table1[[#This Row],[Total1]],Table1[[#This Row],[Total2]])</f>
        <v>145</v>
      </c>
      <c r="M13" s="1">
        <v>1</v>
      </c>
    </row>
    <row r="14" spans="1:14" x14ac:dyDescent="0.2">
      <c r="A14" s="1" t="s">
        <v>21</v>
      </c>
      <c r="B14" s="1" t="s">
        <v>22</v>
      </c>
      <c r="C14" s="1">
        <v>39</v>
      </c>
      <c r="D14" s="1" t="s">
        <v>54</v>
      </c>
      <c r="E14" s="1" t="s">
        <v>55</v>
      </c>
      <c r="F14" s="1">
        <v>151</v>
      </c>
      <c r="G14" s="1">
        <v>4</v>
      </c>
      <c r="H14" s="10">
        <f t="shared" si="0"/>
        <v>155</v>
      </c>
      <c r="I14" s="1">
        <v>145</v>
      </c>
      <c r="J14" s="1">
        <v>2</v>
      </c>
      <c r="K14" s="10">
        <f t="shared" si="1"/>
        <v>147</v>
      </c>
      <c r="L14" s="9">
        <f>MIN(Table1[[#This Row],[Total1]],Table1[[#This Row],[Total2]])</f>
        <v>147</v>
      </c>
      <c r="M14" s="1">
        <v>2</v>
      </c>
      <c r="N14" s="3"/>
    </row>
    <row r="15" spans="1:14" x14ac:dyDescent="0.2">
      <c r="A15" s="1" t="s">
        <v>21</v>
      </c>
      <c r="B15" s="1" t="s">
        <v>22</v>
      </c>
      <c r="C15" s="1">
        <v>33</v>
      </c>
      <c r="D15" s="1" t="s">
        <v>15</v>
      </c>
      <c r="E15" s="1" t="s">
        <v>56</v>
      </c>
      <c r="F15" s="1">
        <v>167</v>
      </c>
      <c r="G15" s="1">
        <v>56</v>
      </c>
      <c r="H15" s="10">
        <f t="shared" si="0"/>
        <v>223</v>
      </c>
      <c r="I15" s="1">
        <v>150</v>
      </c>
      <c r="J15" s="1">
        <v>2</v>
      </c>
      <c r="K15" s="10">
        <f t="shared" si="1"/>
        <v>152</v>
      </c>
      <c r="L15" s="9">
        <f>MIN(Table1[[#This Row],[Total1]],Table1[[#This Row],[Total2]])</f>
        <v>152</v>
      </c>
      <c r="M15" s="1">
        <v>3</v>
      </c>
      <c r="N15" s="3"/>
    </row>
    <row r="16" spans="1:14" x14ac:dyDescent="0.2">
      <c r="A16" s="1" t="s">
        <v>21</v>
      </c>
      <c r="B16" s="1" t="s">
        <v>30</v>
      </c>
      <c r="C16" s="1">
        <v>15</v>
      </c>
      <c r="D16" s="1" t="s">
        <v>46</v>
      </c>
      <c r="E16" s="1" t="s">
        <v>47</v>
      </c>
      <c r="F16" s="1">
        <v>166.15</v>
      </c>
      <c r="G16" s="1">
        <v>58</v>
      </c>
      <c r="H16" s="10">
        <f t="shared" si="0"/>
        <v>224.15</v>
      </c>
      <c r="I16" s="1">
        <v>148.27000000000001</v>
      </c>
      <c r="J16" s="1">
        <v>4</v>
      </c>
      <c r="K16" s="10">
        <f t="shared" si="1"/>
        <v>152.27000000000001</v>
      </c>
      <c r="L16" s="9">
        <f>MIN(Table1[[#This Row],[Total1]],Table1[[#This Row],[Total2]])</f>
        <v>152.27000000000001</v>
      </c>
      <c r="M16" s="1">
        <v>1</v>
      </c>
      <c r="N16" s="3"/>
    </row>
    <row r="17" spans="1:14" x14ac:dyDescent="0.2">
      <c r="A17" s="1" t="s">
        <v>21</v>
      </c>
      <c r="B17" s="1" t="s">
        <v>30</v>
      </c>
      <c r="C17" s="1">
        <v>29</v>
      </c>
      <c r="D17" s="1" t="s">
        <v>48</v>
      </c>
      <c r="E17" s="1" t="s">
        <v>49</v>
      </c>
      <c r="F17" s="1">
        <v>155.78</v>
      </c>
      <c r="G17" s="1">
        <v>6</v>
      </c>
      <c r="H17" s="10">
        <f t="shared" si="0"/>
        <v>161.78</v>
      </c>
      <c r="I17" s="1">
        <v>174.93</v>
      </c>
      <c r="J17" s="1">
        <v>0</v>
      </c>
      <c r="K17" s="10">
        <f t="shared" si="1"/>
        <v>174.93</v>
      </c>
      <c r="L17" s="9">
        <f>MIN(Table1[[#This Row],[Total1]],Table1[[#This Row],[Total2]])</f>
        <v>161.78</v>
      </c>
      <c r="M17" s="1">
        <v>2</v>
      </c>
      <c r="N17" s="3"/>
    </row>
    <row r="18" spans="1:14" x14ac:dyDescent="0.2">
      <c r="A18" s="1" t="s">
        <v>21</v>
      </c>
      <c r="B18" s="1" t="s">
        <v>30</v>
      </c>
      <c r="C18" s="1">
        <v>28</v>
      </c>
      <c r="D18" s="1" t="s">
        <v>50</v>
      </c>
      <c r="E18" s="8" t="s">
        <v>51</v>
      </c>
      <c r="F18" s="1">
        <v>179.36</v>
      </c>
      <c r="G18" s="1">
        <v>56</v>
      </c>
      <c r="H18" s="10">
        <f t="shared" si="0"/>
        <v>235.36</v>
      </c>
      <c r="I18" s="1">
        <v>160.25</v>
      </c>
      <c r="J18" s="1">
        <v>4</v>
      </c>
      <c r="K18" s="10">
        <f t="shared" si="1"/>
        <v>164.25</v>
      </c>
      <c r="L18" s="9">
        <f>MIN(Table1[[#This Row],[Total1]],Table1[[#This Row],[Total2]])</f>
        <v>164.25</v>
      </c>
      <c r="M18" s="1">
        <v>3</v>
      </c>
      <c r="N18" s="3"/>
    </row>
    <row r="19" spans="1:14" x14ac:dyDescent="0.2">
      <c r="A19" s="1" t="s">
        <v>21</v>
      </c>
      <c r="B19" s="1" t="s">
        <v>30</v>
      </c>
      <c r="C19" s="1">
        <v>10</v>
      </c>
      <c r="D19" s="1" t="s">
        <v>52</v>
      </c>
      <c r="E19" s="1" t="s">
        <v>53</v>
      </c>
      <c r="F19" s="1">
        <v>194.2</v>
      </c>
      <c r="G19" s="1">
        <v>54</v>
      </c>
      <c r="H19" s="10">
        <f t="shared" si="0"/>
        <v>248.2</v>
      </c>
      <c r="I19" s="1">
        <v>179.14</v>
      </c>
      <c r="J19" s="1">
        <v>8</v>
      </c>
      <c r="K19" s="10">
        <f t="shared" si="1"/>
        <v>187.14</v>
      </c>
      <c r="L19" s="9">
        <f>MIN(Table1[[#This Row],[Total1]],Table1[[#This Row],[Total2]])</f>
        <v>187.14</v>
      </c>
      <c r="M19" s="1">
        <v>4</v>
      </c>
      <c r="N19" s="3"/>
    </row>
    <row r="20" spans="1:14" x14ac:dyDescent="0.2">
      <c r="A20" s="1" t="s">
        <v>19</v>
      </c>
      <c r="B20" s="1" t="s">
        <v>89</v>
      </c>
      <c r="C20" s="1">
        <v>25</v>
      </c>
      <c r="D20" s="1" t="s">
        <v>90</v>
      </c>
      <c r="E20" s="1" t="s">
        <v>51</v>
      </c>
      <c r="F20" s="1">
        <v>243.77</v>
      </c>
      <c r="G20" s="1">
        <v>406</v>
      </c>
      <c r="H20" s="10">
        <f t="shared" si="0"/>
        <v>649.77</v>
      </c>
      <c r="I20" s="1" t="s">
        <v>42</v>
      </c>
      <c r="K20" s="10"/>
      <c r="L20" s="9">
        <f>MIN(Table1[[#This Row],[Total1]],Table1[[#This Row],[Total2]])</f>
        <v>649.77</v>
      </c>
      <c r="M20" s="1">
        <v>1</v>
      </c>
      <c r="N20" s="3"/>
    </row>
    <row r="21" spans="1:14" x14ac:dyDescent="0.2">
      <c r="A21" s="1" t="s">
        <v>19</v>
      </c>
      <c r="B21" s="1" t="s">
        <v>30</v>
      </c>
      <c r="C21" s="1">
        <v>43</v>
      </c>
      <c r="D21" s="1" t="s">
        <v>66</v>
      </c>
      <c r="E21" s="1" t="s">
        <v>67</v>
      </c>
      <c r="F21" s="1">
        <v>154</v>
      </c>
      <c r="G21" s="1">
        <v>8</v>
      </c>
      <c r="H21" s="10">
        <f t="shared" si="0"/>
        <v>162</v>
      </c>
      <c r="K21" s="10"/>
      <c r="L21" s="9">
        <f>MIN(Table1[[#This Row],[Total1]],Table1[[#This Row],[Total2]])</f>
        <v>162</v>
      </c>
      <c r="M21" s="1">
        <v>1</v>
      </c>
      <c r="N21" s="3"/>
    </row>
    <row r="22" spans="1:14" x14ac:dyDescent="0.2">
      <c r="A22" s="1" t="s">
        <v>19</v>
      </c>
      <c r="B22" s="1" t="s">
        <v>20</v>
      </c>
      <c r="C22" s="1">
        <v>40</v>
      </c>
      <c r="D22" s="1" t="s">
        <v>81</v>
      </c>
      <c r="E22" s="1" t="s">
        <v>82</v>
      </c>
      <c r="F22" s="1">
        <v>173</v>
      </c>
      <c r="G22" s="1">
        <v>12</v>
      </c>
      <c r="H22" s="10">
        <f t="shared" si="0"/>
        <v>185</v>
      </c>
      <c r="I22" s="1">
        <v>170</v>
      </c>
      <c r="J22" s="1">
        <v>12</v>
      </c>
      <c r="K22" s="10">
        <f>I22+J22</f>
        <v>182</v>
      </c>
      <c r="L22" s="9">
        <f>MIN(Table1[[#This Row],[Total1]],Table1[[#This Row],[Total2]])</f>
        <v>182</v>
      </c>
      <c r="M22" s="1">
        <v>1</v>
      </c>
    </row>
    <row r="23" spans="1:14" x14ac:dyDescent="0.2">
      <c r="A23" s="1" t="s">
        <v>19</v>
      </c>
      <c r="B23" s="1" t="s">
        <v>24</v>
      </c>
      <c r="C23" s="1">
        <v>7</v>
      </c>
      <c r="D23" s="1" t="s">
        <v>18</v>
      </c>
      <c r="E23" s="1" t="s">
        <v>17</v>
      </c>
      <c r="F23" s="1">
        <v>154.72999999999999</v>
      </c>
      <c r="G23" s="1">
        <v>4</v>
      </c>
      <c r="H23" s="10">
        <f t="shared" si="0"/>
        <v>158.72999999999999</v>
      </c>
      <c r="I23" s="1">
        <v>156.55000000000001</v>
      </c>
      <c r="J23" s="1">
        <v>2</v>
      </c>
      <c r="K23" s="10">
        <f>I23+J23</f>
        <v>158.55000000000001</v>
      </c>
      <c r="L23" s="9">
        <f>MIN(Table1[[#This Row],[Total1]],Table1[[#This Row],[Total2]])</f>
        <v>158.55000000000001</v>
      </c>
      <c r="M23" s="1">
        <v>1</v>
      </c>
    </row>
    <row r="24" spans="1:14" x14ac:dyDescent="0.2">
      <c r="A24" s="1" t="s">
        <v>19</v>
      </c>
      <c r="B24" s="1" t="s">
        <v>24</v>
      </c>
      <c r="C24" s="1">
        <v>18</v>
      </c>
      <c r="D24" s="1" t="s">
        <v>88</v>
      </c>
      <c r="E24" s="1" t="s">
        <v>60</v>
      </c>
      <c r="F24" s="1">
        <v>252.09</v>
      </c>
      <c r="G24" s="1">
        <v>114</v>
      </c>
      <c r="H24" s="10">
        <f t="shared" si="0"/>
        <v>366.09000000000003</v>
      </c>
      <c r="I24" s="1" t="s">
        <v>42</v>
      </c>
      <c r="K24" s="10"/>
      <c r="L24" s="9">
        <f>MIN(Table1[[#This Row],[Total1]],Table1[[#This Row],[Total2]])</f>
        <v>366.09000000000003</v>
      </c>
      <c r="M24" s="1">
        <v>2</v>
      </c>
    </row>
    <row r="25" spans="1:14" x14ac:dyDescent="0.2">
      <c r="A25" s="1" t="s">
        <v>19</v>
      </c>
      <c r="B25" s="1" t="s">
        <v>41</v>
      </c>
      <c r="C25" s="1">
        <v>17</v>
      </c>
      <c r="D25" s="1" t="s">
        <v>83</v>
      </c>
      <c r="E25" s="1" t="s">
        <v>84</v>
      </c>
      <c r="F25" s="1">
        <v>209.86</v>
      </c>
      <c r="G25" s="1">
        <v>6</v>
      </c>
      <c r="H25" s="10">
        <f t="shared" si="0"/>
        <v>215.86</v>
      </c>
      <c r="I25" s="1">
        <v>191.53</v>
      </c>
      <c r="J25" s="1">
        <v>6</v>
      </c>
      <c r="K25" s="10">
        <f t="shared" ref="K25:K39" si="2">I25+J25</f>
        <v>197.53</v>
      </c>
      <c r="L25" s="9">
        <f>MIN(Table1[[#This Row],[Total1]],Table1[[#This Row],[Total2]])</f>
        <v>197.53</v>
      </c>
      <c r="M25" s="1">
        <v>1</v>
      </c>
    </row>
    <row r="26" spans="1:14" x14ac:dyDescent="0.2">
      <c r="A26" s="1" t="s">
        <v>19</v>
      </c>
      <c r="B26" s="1" t="s">
        <v>41</v>
      </c>
      <c r="C26" s="1">
        <v>13</v>
      </c>
      <c r="D26" s="1" t="s">
        <v>86</v>
      </c>
      <c r="E26" s="1" t="s">
        <v>87</v>
      </c>
      <c r="F26" s="1">
        <v>201.46</v>
      </c>
      <c r="G26" s="1">
        <v>54</v>
      </c>
      <c r="H26" s="10">
        <f t="shared" si="0"/>
        <v>255.46</v>
      </c>
      <c r="I26" s="1">
        <v>211.78</v>
      </c>
      <c r="J26" s="1">
        <v>108</v>
      </c>
      <c r="K26" s="10">
        <f t="shared" si="2"/>
        <v>319.77999999999997</v>
      </c>
      <c r="L26" s="9">
        <f>MIN(Table1[[#This Row],[Total1]],Table1[[#This Row],[Total2]])</f>
        <v>255.46</v>
      </c>
      <c r="M26" s="1">
        <v>2</v>
      </c>
    </row>
    <row r="27" spans="1:14" x14ac:dyDescent="0.2">
      <c r="A27" s="1" t="s">
        <v>19</v>
      </c>
      <c r="B27" s="1" t="s">
        <v>22</v>
      </c>
      <c r="C27" s="1">
        <v>8</v>
      </c>
      <c r="D27" s="1" t="s">
        <v>79</v>
      </c>
      <c r="E27" s="1" t="s">
        <v>80</v>
      </c>
      <c r="F27" s="1">
        <v>155.38999999999999</v>
      </c>
      <c r="G27" s="1">
        <v>2</v>
      </c>
      <c r="H27" s="10">
        <f t="shared" si="0"/>
        <v>157.38999999999999</v>
      </c>
      <c r="I27" s="1">
        <v>151.97999999999999</v>
      </c>
      <c r="J27" s="1">
        <v>4</v>
      </c>
      <c r="K27" s="10">
        <f t="shared" si="2"/>
        <v>155.97999999999999</v>
      </c>
      <c r="L27" s="9">
        <f>MIN(Table1[[#This Row],[Total1]],Table1[[#This Row],[Total2]])</f>
        <v>155.97999999999999</v>
      </c>
      <c r="M27" s="1">
        <v>1</v>
      </c>
    </row>
    <row r="28" spans="1:14" x14ac:dyDescent="0.2">
      <c r="A28" s="1" t="s">
        <v>19</v>
      </c>
      <c r="B28" s="1" t="s">
        <v>22</v>
      </c>
      <c r="C28" s="1">
        <v>11</v>
      </c>
      <c r="D28" s="1" t="s">
        <v>31</v>
      </c>
      <c r="E28" s="1" t="s">
        <v>32</v>
      </c>
      <c r="F28" s="1">
        <v>204.02</v>
      </c>
      <c r="G28" s="1">
        <v>58</v>
      </c>
      <c r="H28" s="10">
        <f t="shared" si="0"/>
        <v>262.02</v>
      </c>
      <c r="I28" s="1">
        <v>184.15</v>
      </c>
      <c r="J28" s="1">
        <v>54</v>
      </c>
      <c r="K28" s="10">
        <f t="shared" si="2"/>
        <v>238.15</v>
      </c>
      <c r="L28" s="9">
        <f>MIN(Table1[[#This Row],[Total1]],Table1[[#This Row],[Total2]])</f>
        <v>238.15</v>
      </c>
      <c r="M28" s="1">
        <v>2</v>
      </c>
    </row>
    <row r="29" spans="1:14" x14ac:dyDescent="0.2">
      <c r="A29" s="1" t="s">
        <v>19</v>
      </c>
      <c r="B29" s="1" t="s">
        <v>22</v>
      </c>
      <c r="C29" s="1">
        <v>12</v>
      </c>
      <c r="D29" s="1" t="s">
        <v>81</v>
      </c>
      <c r="E29" s="1" t="s">
        <v>85</v>
      </c>
      <c r="F29" s="1">
        <v>241.28</v>
      </c>
      <c r="G29" s="1">
        <v>6</v>
      </c>
      <c r="H29" s="10">
        <f t="shared" si="0"/>
        <v>247.28</v>
      </c>
      <c r="I29" s="1">
        <v>271.81</v>
      </c>
      <c r="J29" s="1">
        <v>106</v>
      </c>
      <c r="K29" s="10">
        <f t="shared" si="2"/>
        <v>377.81</v>
      </c>
      <c r="L29" s="9">
        <f>MIN(Table1[[#This Row],[Total1]],Table1[[#This Row],[Total2]])</f>
        <v>247.28</v>
      </c>
      <c r="M29" s="1">
        <v>3</v>
      </c>
    </row>
    <row r="30" spans="1:14" x14ac:dyDescent="0.2">
      <c r="A30" s="1" t="s">
        <v>23</v>
      </c>
      <c r="B30" s="1" t="s">
        <v>20</v>
      </c>
      <c r="C30" s="1">
        <v>38</v>
      </c>
      <c r="D30" s="1" t="s">
        <v>27</v>
      </c>
      <c r="E30" s="1" t="s">
        <v>28</v>
      </c>
      <c r="F30" s="1">
        <v>166</v>
      </c>
      <c r="G30" s="1">
        <v>2</v>
      </c>
      <c r="H30" s="10">
        <f t="shared" si="0"/>
        <v>168</v>
      </c>
      <c r="I30" s="1">
        <v>162</v>
      </c>
      <c r="J30" s="1">
        <v>4</v>
      </c>
      <c r="K30" s="10">
        <f t="shared" si="2"/>
        <v>166</v>
      </c>
      <c r="L30" s="9">
        <f>MIN(Table1[[#This Row],[Total1]],Table1[[#This Row],[Total2]])</f>
        <v>166</v>
      </c>
      <c r="M30" s="1">
        <v>1</v>
      </c>
    </row>
    <row r="31" spans="1:14" x14ac:dyDescent="0.2">
      <c r="A31" s="1" t="s">
        <v>23</v>
      </c>
      <c r="B31" s="1" t="s">
        <v>22</v>
      </c>
      <c r="C31" s="1">
        <v>37</v>
      </c>
      <c r="D31" s="1" t="s">
        <v>6</v>
      </c>
      <c r="E31" s="1" t="s">
        <v>7</v>
      </c>
      <c r="F31" s="1">
        <v>144</v>
      </c>
      <c r="G31" s="1">
        <v>2</v>
      </c>
      <c r="H31" s="10">
        <f t="shared" si="0"/>
        <v>146</v>
      </c>
      <c r="I31" s="1">
        <v>146</v>
      </c>
      <c r="J31" s="1">
        <v>0</v>
      </c>
      <c r="K31" s="10">
        <f t="shared" si="2"/>
        <v>146</v>
      </c>
      <c r="L31" s="9">
        <f>MIN(Table1[[#This Row],[Total1]],Table1[[#This Row],[Total2]])</f>
        <v>146</v>
      </c>
      <c r="M31" s="1">
        <v>2</v>
      </c>
    </row>
    <row r="32" spans="1:14" x14ac:dyDescent="0.2">
      <c r="A32" s="1" t="s">
        <v>5</v>
      </c>
      <c r="B32" s="1" t="s">
        <v>30</v>
      </c>
      <c r="C32" s="1">
        <v>41</v>
      </c>
      <c r="D32" s="1" t="s">
        <v>26</v>
      </c>
      <c r="E32" s="1" t="s">
        <v>17</v>
      </c>
      <c r="F32" s="1">
        <v>190</v>
      </c>
      <c r="G32" s="1">
        <v>102</v>
      </c>
      <c r="H32" s="10">
        <f t="shared" si="0"/>
        <v>292</v>
      </c>
      <c r="I32" s="1">
        <v>199</v>
      </c>
      <c r="J32" s="1">
        <v>2</v>
      </c>
      <c r="K32" s="10">
        <f t="shared" si="2"/>
        <v>201</v>
      </c>
      <c r="L32" s="9">
        <f>MIN(Table1[[#This Row],[Total1]],Table1[[#This Row],[Total2]])</f>
        <v>201</v>
      </c>
      <c r="M32" s="1">
        <v>1</v>
      </c>
    </row>
    <row r="33" spans="1:13" x14ac:dyDescent="0.2">
      <c r="A33" s="1" t="s">
        <v>5</v>
      </c>
      <c r="B33" s="1" t="s">
        <v>30</v>
      </c>
      <c r="C33" s="1">
        <v>21</v>
      </c>
      <c r="D33" s="1" t="s">
        <v>33</v>
      </c>
      <c r="E33" s="1" t="s">
        <v>17</v>
      </c>
      <c r="F33" s="1">
        <v>211.23</v>
      </c>
      <c r="G33" s="1">
        <v>410</v>
      </c>
      <c r="H33" s="10">
        <f t="shared" si="0"/>
        <v>621.23</v>
      </c>
      <c r="I33" s="1">
        <v>252.09</v>
      </c>
      <c r="J33" s="1">
        <v>202</v>
      </c>
      <c r="K33" s="10">
        <f t="shared" si="2"/>
        <v>454.09000000000003</v>
      </c>
      <c r="L33" s="9">
        <f>MIN(Table1[[#This Row],[Total1]],Table1[[#This Row],[Total2]])</f>
        <v>454.09000000000003</v>
      </c>
      <c r="M33" s="1">
        <v>2</v>
      </c>
    </row>
    <row r="34" spans="1:13" x14ac:dyDescent="0.2">
      <c r="A34" s="1" t="s">
        <v>5</v>
      </c>
      <c r="B34" s="1" t="s">
        <v>24</v>
      </c>
      <c r="C34" s="1">
        <v>24</v>
      </c>
      <c r="D34" s="1" t="s">
        <v>34</v>
      </c>
      <c r="E34" s="1" t="s">
        <v>17</v>
      </c>
      <c r="F34" s="1">
        <v>197.02</v>
      </c>
      <c r="G34" s="1">
        <v>4</v>
      </c>
      <c r="H34" s="10">
        <f t="shared" si="0"/>
        <v>201.02</v>
      </c>
      <c r="I34" s="1">
        <v>197.9</v>
      </c>
      <c r="J34" s="1">
        <v>2</v>
      </c>
      <c r="K34" s="10">
        <f t="shared" si="2"/>
        <v>199.9</v>
      </c>
      <c r="L34" s="9">
        <f>MIN(Table1[[#This Row],[Total1]],Table1[[#This Row],[Total2]])</f>
        <v>199.9</v>
      </c>
      <c r="M34" s="1">
        <v>1</v>
      </c>
    </row>
    <row r="35" spans="1:13" x14ac:dyDescent="0.2">
      <c r="A35" s="1" t="s">
        <v>5</v>
      </c>
      <c r="B35" s="1" t="s">
        <v>24</v>
      </c>
      <c r="C35" s="1">
        <v>26</v>
      </c>
      <c r="D35" s="1" t="s">
        <v>68</v>
      </c>
      <c r="E35" s="1" t="s">
        <v>69</v>
      </c>
      <c r="F35" s="1">
        <v>212.65</v>
      </c>
      <c r="G35" s="1">
        <v>8</v>
      </c>
      <c r="H35" s="10">
        <f t="shared" si="0"/>
        <v>220.65</v>
      </c>
      <c r="I35" s="1">
        <v>199.8</v>
      </c>
      <c r="J35" s="1">
        <v>8</v>
      </c>
      <c r="K35" s="10">
        <f t="shared" si="2"/>
        <v>207.8</v>
      </c>
      <c r="L35" s="9">
        <f>MIN(Table1[[#This Row],[Total1]],Table1[[#This Row],[Total2]])</f>
        <v>207.8</v>
      </c>
      <c r="M35" s="1">
        <v>2</v>
      </c>
    </row>
    <row r="36" spans="1:13" x14ac:dyDescent="0.2">
      <c r="A36" s="1" t="s">
        <v>5</v>
      </c>
      <c r="B36" s="1" t="s">
        <v>22</v>
      </c>
      <c r="C36" s="1">
        <v>22</v>
      </c>
      <c r="D36" s="1" t="s">
        <v>70</v>
      </c>
      <c r="E36" s="1" t="s">
        <v>71</v>
      </c>
      <c r="F36" s="1" t="s">
        <v>42</v>
      </c>
      <c r="H36" s="10"/>
      <c r="I36" s="1">
        <v>198.15</v>
      </c>
      <c r="J36" s="1">
        <v>406</v>
      </c>
      <c r="K36" s="10">
        <f t="shared" si="2"/>
        <v>604.15</v>
      </c>
      <c r="L36" s="9">
        <f>MIN(Table1[[#This Row],[Total1]],Table1[[#This Row],[Total2]])</f>
        <v>604.15</v>
      </c>
      <c r="M36" s="1">
        <v>1</v>
      </c>
    </row>
    <row r="37" spans="1:13" x14ac:dyDescent="0.2">
      <c r="A37" s="1" t="s">
        <v>40</v>
      </c>
      <c r="C37" s="1">
        <v>27</v>
      </c>
      <c r="D37" s="1" t="s">
        <v>78</v>
      </c>
      <c r="E37" s="1" t="s">
        <v>39</v>
      </c>
      <c r="F37" s="1">
        <v>166.68</v>
      </c>
      <c r="G37" s="1">
        <v>6</v>
      </c>
      <c r="H37" s="10">
        <f>F37+G37</f>
        <v>172.68</v>
      </c>
      <c r="I37" s="1">
        <v>166.4</v>
      </c>
      <c r="J37" s="1">
        <v>12</v>
      </c>
      <c r="K37" s="10">
        <f t="shared" si="2"/>
        <v>178.4</v>
      </c>
      <c r="L37" s="9">
        <f>MIN(Table1[[#This Row],[Total1]],Table1[[#This Row],[Total2]])</f>
        <v>172.68</v>
      </c>
      <c r="M37" s="1">
        <v>1</v>
      </c>
    </row>
    <row r="38" spans="1:13" x14ac:dyDescent="0.2">
      <c r="A38" s="1" t="s">
        <v>45</v>
      </c>
      <c r="C38" s="1">
        <v>6</v>
      </c>
      <c r="D38" s="1" t="s">
        <v>73</v>
      </c>
      <c r="E38" s="1" t="s">
        <v>74</v>
      </c>
      <c r="F38" s="1">
        <v>212.7</v>
      </c>
      <c r="G38" s="1">
        <v>118</v>
      </c>
      <c r="H38" s="10"/>
      <c r="I38" s="1">
        <v>250.58</v>
      </c>
      <c r="J38" s="1">
        <v>162</v>
      </c>
      <c r="K38" s="10">
        <f t="shared" si="2"/>
        <v>412.58000000000004</v>
      </c>
      <c r="L38" s="9">
        <f>MIN(Table1[[#This Row],[Total1]],Table1[[#This Row],[Total2]])</f>
        <v>412.58000000000004</v>
      </c>
      <c r="M38" s="1">
        <v>1</v>
      </c>
    </row>
    <row r="39" spans="1:13" x14ac:dyDescent="0.2">
      <c r="A39" s="1" t="s">
        <v>72</v>
      </c>
      <c r="C39" s="1">
        <v>2</v>
      </c>
      <c r="D39" s="1" t="s">
        <v>38</v>
      </c>
      <c r="E39" s="1" t="s">
        <v>97</v>
      </c>
      <c r="F39" s="1" t="s">
        <v>42</v>
      </c>
      <c r="H39" s="10"/>
      <c r="I39" s="1">
        <v>230.15</v>
      </c>
      <c r="J39" s="1">
        <v>12</v>
      </c>
      <c r="K39" s="10">
        <f t="shared" si="2"/>
        <v>242.15</v>
      </c>
      <c r="L39" s="9">
        <f>MIN(Table1[[#This Row],[Total1]],Table1[[#This Row],[Total2]])</f>
        <v>242.15</v>
      </c>
      <c r="M39" s="1">
        <v>1</v>
      </c>
    </row>
    <row r="40" spans="1:13" x14ac:dyDescent="0.2">
      <c r="A40" s="1" t="s">
        <v>75</v>
      </c>
      <c r="C40" s="1">
        <v>5</v>
      </c>
      <c r="D40" s="1" t="s">
        <v>76</v>
      </c>
      <c r="E40" s="1" t="s">
        <v>77</v>
      </c>
      <c r="F40" s="1">
        <v>263.3</v>
      </c>
      <c r="G40" s="1">
        <v>264</v>
      </c>
      <c r="H40" s="10">
        <f>F40+G40</f>
        <v>527.29999999999995</v>
      </c>
      <c r="K40" s="10"/>
      <c r="L40" s="9">
        <f>MIN(Table1[[#This Row],[Total1]],Table1[[#This Row],[Total2]])</f>
        <v>527.29999999999995</v>
      </c>
      <c r="M40" s="1">
        <v>1</v>
      </c>
    </row>
    <row r="42" spans="1:13" x14ac:dyDescent="0.2">
      <c r="A42" s="11"/>
    </row>
    <row r="43" spans="1:13" ht="16" x14ac:dyDescent="0.2">
      <c r="A43" s="12" t="s">
        <v>99</v>
      </c>
    </row>
    <row r="44" spans="1:13" ht="16" x14ac:dyDescent="0.2">
      <c r="A44" s="12" t="s">
        <v>92</v>
      </c>
    </row>
    <row r="45" spans="1:13" ht="16" x14ac:dyDescent="0.2">
      <c r="A45" s="12" t="s">
        <v>100</v>
      </c>
    </row>
    <row r="46" spans="1:13" ht="16" x14ac:dyDescent="0.2">
      <c r="A46" s="12" t="s">
        <v>93</v>
      </c>
    </row>
    <row r="47" spans="1:13" ht="16" x14ac:dyDescent="0.2">
      <c r="A47" s="12" t="s">
        <v>94</v>
      </c>
    </row>
    <row r="48" spans="1:13" ht="16" x14ac:dyDescent="0.2">
      <c r="A48" s="12"/>
    </row>
  </sheetData>
  <sortState xmlns:xlrd2="http://schemas.microsoft.com/office/spreadsheetml/2017/richdata2" ref="A4:L46">
    <sortCondition ref="A4:A46"/>
    <sortCondition ref="B4:B46"/>
    <sortCondition ref="L4:L46"/>
  </sortState>
  <phoneticPr fontId="1" type="noConversion"/>
  <pageMargins left="0.7" right="0.7" top="0.75" bottom="0.75" header="0.3" footer="0.3"/>
  <pageSetup orientation="portrait" horizontalDpi="4294967292" verticalDpi="4294967292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146CE-159A-0E4E-9FA7-61A3D7792154}">
  <dimension ref="A1"/>
  <sheetViews>
    <sheetView workbookViewId="0"/>
  </sheetViews>
  <sheetFormatPr baseColWidth="10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Slalom</vt:lpstr>
      <vt:lpstr>Sheet1</vt:lpstr>
    </vt:vector>
  </TitlesOfParts>
  <Company>Kreekhof Enterprises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Meekhof</dc:creator>
  <cp:lastModifiedBy>Microsoft Office User</cp:lastModifiedBy>
  <dcterms:created xsi:type="dcterms:W3CDTF">2010-03-16T02:37:31Z</dcterms:created>
  <dcterms:modified xsi:type="dcterms:W3CDTF">2022-11-08T05:56:20Z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ument Author">
    <vt:lpwstr>ACCT04\DMEEKHOF</vt:lpwstr>
  </property>
  <property fmtid="{D5CDD505-2E9C-101B-9397-08002B2CF9AE}" pid="3" name="Document Sensitivity">
    <vt:lpwstr>1</vt:lpwstr>
  </property>
  <property fmtid="{D5CDD505-2E9C-101B-9397-08002B2CF9AE}" pid="4" name="ThirdParty">
    <vt:lpwstr/>
  </property>
  <property fmtid="{D5CDD505-2E9C-101B-9397-08002B2CF9AE}" pid="5" name="OCI Restriction">
    <vt:bool>false</vt:bool>
  </property>
  <property fmtid="{D5CDD505-2E9C-101B-9397-08002B2CF9AE}" pid="6" name="OCI Additional Info">
    <vt:lpwstr/>
  </property>
  <property fmtid="{D5CDD505-2E9C-101B-9397-08002B2CF9AE}" pid="7" name="Allow Header Overwrite">
    <vt:lpwstr>-1</vt:lpwstr>
  </property>
  <property fmtid="{D5CDD505-2E9C-101B-9397-08002B2CF9AE}" pid="8" name="Allow Footer Overwrite">
    <vt:lpwstr>-1</vt:lpwstr>
  </property>
  <property fmtid="{D5CDD505-2E9C-101B-9397-08002B2CF9AE}" pid="9" name="Multiple Selected">
    <vt:lpwstr>-1</vt:lpwstr>
  </property>
</Properties>
</file>